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598251A6-8374-456B-8659-DB950146D4BD}" xr6:coauthVersionLast="47" xr6:coauthVersionMax="47" xr10:uidLastSave="{00000000-0000-0000-0000-000000000000}"/>
  <bookViews>
    <workbookView xWindow="-120" yWindow="-120" windowWidth="21840" windowHeight="13140" activeTab="2" xr2:uid="{BCAEDF0C-F618-4328-9B7C-4128A0A9894C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12" i="3" s="1"/>
  <c r="E13" i="3"/>
  <c r="E12" i="3" s="1"/>
  <c r="G13" i="3"/>
  <c r="F13" i="3" s="1"/>
  <c r="K13" i="3" s="1"/>
  <c r="H13" i="3"/>
  <c r="H12" i="3" s="1"/>
  <c r="I13" i="3"/>
  <c r="I12" i="3" s="1"/>
  <c r="J13" i="3"/>
  <c r="J12" i="3" s="1"/>
  <c r="F14" i="3"/>
  <c r="K14" i="3"/>
  <c r="D18" i="3"/>
  <c r="D17" i="3" s="1"/>
  <c r="D16" i="3" s="1"/>
  <c r="D15" i="3" s="1"/>
  <c r="E18" i="3"/>
  <c r="E17" i="3" s="1"/>
  <c r="E16" i="3" s="1"/>
  <c r="E15" i="3" s="1"/>
  <c r="G18" i="3"/>
  <c r="F18" i="3" s="1"/>
  <c r="K18" i="3" s="1"/>
  <c r="H18" i="3"/>
  <c r="H17" i="3" s="1"/>
  <c r="H16" i="3" s="1"/>
  <c r="H15" i="3" s="1"/>
  <c r="I18" i="3"/>
  <c r="I17" i="3" s="1"/>
  <c r="I16" i="3" s="1"/>
  <c r="I15" i="3" s="1"/>
  <c r="J18" i="3"/>
  <c r="J17" i="3" s="1"/>
  <c r="J16" i="3" s="1"/>
  <c r="J15" i="3" s="1"/>
  <c r="F19" i="3"/>
  <c r="K19" i="3"/>
  <c r="F20" i="3"/>
  <c r="K20" i="3"/>
  <c r="D16" i="2"/>
  <c r="D15" i="2" s="1"/>
  <c r="D14" i="2" s="1"/>
  <c r="E16" i="2"/>
  <c r="E15" i="2" s="1"/>
  <c r="E14" i="2" s="1"/>
  <c r="G16" i="2"/>
  <c r="F16" i="2" s="1"/>
  <c r="H16" i="2"/>
  <c r="H15" i="2" s="1"/>
  <c r="H14" i="2" s="1"/>
  <c r="I16" i="2"/>
  <c r="I15" i="2" s="1"/>
  <c r="I14" i="2" s="1"/>
  <c r="J16" i="2"/>
  <c r="J15" i="2" s="1"/>
  <c r="J14" i="2" s="1"/>
  <c r="J13" i="2" s="1"/>
  <c r="F17" i="2"/>
  <c r="K17" i="2"/>
  <c r="D18" i="2"/>
  <c r="E18" i="2"/>
  <c r="G18" i="2"/>
  <c r="F18" i="2" s="1"/>
  <c r="H18" i="2"/>
  <c r="I18" i="2"/>
  <c r="J18" i="2"/>
  <c r="K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H26" i="2"/>
  <c r="I26" i="2"/>
  <c r="J26" i="2"/>
  <c r="K26" i="2"/>
  <c r="F27" i="2"/>
  <c r="K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I32" i="2"/>
  <c r="J32" i="2"/>
  <c r="J31" i="2" s="1"/>
  <c r="F33" i="2"/>
  <c r="K33" i="2"/>
  <c r="F34" i="2"/>
  <c r="K34" i="2"/>
  <c r="F35" i="2"/>
  <c r="K35" i="2"/>
  <c r="E36" i="2"/>
  <c r="I36" i="2"/>
  <c r="D37" i="2"/>
  <c r="D36" i="2" s="1"/>
  <c r="E37" i="2"/>
  <c r="G37" i="2"/>
  <c r="F37" i="2" s="1"/>
  <c r="K37" i="2" s="1"/>
  <c r="H37" i="2"/>
  <c r="H36" i="2" s="1"/>
  <c r="I37" i="2"/>
  <c r="J37" i="2"/>
  <c r="J36" i="2" s="1"/>
  <c r="F38" i="2"/>
  <c r="K38" i="2"/>
  <c r="F39" i="2"/>
  <c r="K39" i="2"/>
  <c r="E40" i="2"/>
  <c r="I40" i="2"/>
  <c r="D41" i="2"/>
  <c r="D40" i="2" s="1"/>
  <c r="E41" i="2"/>
  <c r="G41" i="2"/>
  <c r="F41" i="2" s="1"/>
  <c r="K41" i="2" s="1"/>
  <c r="H41" i="2"/>
  <c r="H40" i="2" s="1"/>
  <c r="I41" i="2"/>
  <c r="J41" i="2"/>
  <c r="J40" i="2" s="1"/>
  <c r="F42" i="2"/>
  <c r="K42" i="2"/>
  <c r="J44" i="2"/>
  <c r="D46" i="2"/>
  <c r="D45" i="2" s="1"/>
  <c r="D44" i="2" s="1"/>
  <c r="E46" i="2"/>
  <c r="E45" i="2" s="1"/>
  <c r="E44" i="2" s="1"/>
  <c r="G46" i="2"/>
  <c r="G45" i="2" s="1"/>
  <c r="H46" i="2"/>
  <c r="H45" i="2" s="1"/>
  <c r="H44" i="2" s="1"/>
  <c r="I46" i="2"/>
  <c r="I45" i="2" s="1"/>
  <c r="I44" i="2" s="1"/>
  <c r="J46" i="2"/>
  <c r="J45" i="2" s="1"/>
  <c r="F47" i="2"/>
  <c r="K47" i="2"/>
  <c r="E49" i="2"/>
  <c r="E48" i="2" s="1"/>
  <c r="H49" i="2"/>
  <c r="H48" i="2" s="1"/>
  <c r="I49" i="2"/>
  <c r="I48" i="2" s="1"/>
  <c r="D50" i="2"/>
  <c r="D49" i="2" s="1"/>
  <c r="D48" i="2" s="1"/>
  <c r="E50" i="2"/>
  <c r="G50" i="2"/>
  <c r="F50" i="2" s="1"/>
  <c r="K50" i="2" s="1"/>
  <c r="H50" i="2"/>
  <c r="I50" i="2"/>
  <c r="J50" i="2"/>
  <c r="J49" i="2" s="1"/>
  <c r="F51" i="2"/>
  <c r="K51" i="2" s="1"/>
  <c r="D52" i="2"/>
  <c r="E52" i="2"/>
  <c r="F52" i="2"/>
  <c r="K52" i="2" s="1"/>
  <c r="G52" i="2"/>
  <c r="H52" i="2"/>
  <c r="I52" i="2"/>
  <c r="J52" i="2"/>
  <c r="F53" i="2"/>
  <c r="K53" i="2"/>
  <c r="D56" i="2"/>
  <c r="D55" i="2" s="1"/>
  <c r="D54" i="2" s="1"/>
  <c r="E56" i="2"/>
  <c r="E55" i="2" s="1"/>
  <c r="E54" i="2" s="1"/>
  <c r="G56" i="2"/>
  <c r="H56" i="2"/>
  <c r="H55" i="2" s="1"/>
  <c r="H54" i="2" s="1"/>
  <c r="I56" i="2"/>
  <c r="I55" i="2" s="1"/>
  <c r="I54" i="2" s="1"/>
  <c r="J56" i="2"/>
  <c r="J55" i="2" s="1"/>
  <c r="J54" i="2" s="1"/>
  <c r="F57" i="2"/>
  <c r="K57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D42" i="1"/>
  <c r="D41" i="1" s="1"/>
  <c r="E42" i="1"/>
  <c r="E41" i="1" s="1"/>
  <c r="G42" i="1"/>
  <c r="G41" i="1" s="1"/>
  <c r="F41" i="1" s="1"/>
  <c r="K41" i="1" s="1"/>
  <c r="H42" i="1"/>
  <c r="H41" i="1" s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3" i="1"/>
  <c r="E53" i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G55" i="1" s="1"/>
  <c r="F55" i="1" s="1"/>
  <c r="K55" i="1" s="1"/>
  <c r="H56" i="1"/>
  <c r="H55" i="1" s="1"/>
  <c r="I56" i="1"/>
  <c r="I55" i="1" s="1"/>
  <c r="J56" i="1"/>
  <c r="J55" i="1" s="1"/>
  <c r="F57" i="1"/>
  <c r="K57" i="1"/>
  <c r="E60" i="1"/>
  <c r="E59" i="1" s="1"/>
  <c r="E58" i="1" s="1"/>
  <c r="I60" i="1"/>
  <c r="I59" i="1" s="1"/>
  <c r="I58" i="1" s="1"/>
  <c r="F61" i="1"/>
  <c r="K61" i="1"/>
  <c r="D62" i="1"/>
  <c r="D60" i="1" s="1"/>
  <c r="D59" i="1" s="1"/>
  <c r="D58" i="1" s="1"/>
  <c r="E62" i="1"/>
  <c r="G62" i="1"/>
  <c r="G60" i="1" s="1"/>
  <c r="H62" i="1"/>
  <c r="H60" i="1" s="1"/>
  <c r="H59" i="1" s="1"/>
  <c r="H58" i="1" s="1"/>
  <c r="I62" i="1"/>
  <c r="J62" i="1"/>
  <c r="J60" i="1" s="1"/>
  <c r="J59" i="1" s="1"/>
  <c r="J58" i="1" s="1"/>
  <c r="F63" i="1"/>
  <c r="K63" i="1"/>
  <c r="F64" i="1"/>
  <c r="K64" i="1"/>
  <c r="H11" i="3" l="1"/>
  <c r="J11" i="3"/>
  <c r="E11" i="3"/>
  <c r="I11" i="3"/>
  <c r="D11" i="3"/>
  <c r="G12" i="3"/>
  <c r="G17" i="3"/>
  <c r="I13" i="2"/>
  <c r="F45" i="2"/>
  <c r="K45" i="2" s="1"/>
  <c r="G44" i="2"/>
  <c r="H43" i="2"/>
  <c r="G31" i="2"/>
  <c r="F31" i="2" s="1"/>
  <c r="K31" i="2" s="1"/>
  <c r="G22" i="2"/>
  <c r="I43" i="2"/>
  <c r="E43" i="2"/>
  <c r="H31" i="2"/>
  <c r="H13" i="2" s="1"/>
  <c r="H12" i="2" s="1"/>
  <c r="H11" i="2" s="1"/>
  <c r="K16" i="2"/>
  <c r="D43" i="2"/>
  <c r="J48" i="2"/>
  <c r="J43" i="2" s="1"/>
  <c r="J12" i="2" s="1"/>
  <c r="J11" i="2" s="1"/>
  <c r="E31" i="2"/>
  <c r="E13" i="2" s="1"/>
  <c r="E12" i="2" s="1"/>
  <c r="E11" i="2" s="1"/>
  <c r="F56" i="2"/>
  <c r="K56" i="2" s="1"/>
  <c r="F46" i="2"/>
  <c r="K46" i="2" s="1"/>
  <c r="I31" i="2"/>
  <c r="D31" i="2"/>
  <c r="D13" i="2" s="1"/>
  <c r="D12" i="2" s="1"/>
  <c r="D11" i="2" s="1"/>
  <c r="G55" i="2"/>
  <c r="G49" i="2"/>
  <c r="G40" i="2"/>
  <c r="F40" i="2" s="1"/>
  <c r="K40" i="2" s="1"/>
  <c r="G36" i="2"/>
  <c r="F36" i="2" s="1"/>
  <c r="K36" i="2" s="1"/>
  <c r="G15" i="2"/>
  <c r="F60" i="1"/>
  <c r="K60" i="1" s="1"/>
  <c r="G59" i="1"/>
  <c r="I32" i="1"/>
  <c r="I14" i="1" s="1"/>
  <c r="I13" i="1" s="1"/>
  <c r="D32" i="1"/>
  <c r="J14" i="1"/>
  <c r="E14" i="1"/>
  <c r="E13" i="1" s="1"/>
  <c r="J44" i="1"/>
  <c r="E44" i="1"/>
  <c r="H32" i="1"/>
  <c r="D14" i="1"/>
  <c r="D13" i="1" s="1"/>
  <c r="I44" i="1"/>
  <c r="D44" i="1"/>
  <c r="H14" i="1"/>
  <c r="H44" i="1"/>
  <c r="J32" i="1"/>
  <c r="E32" i="1"/>
  <c r="G50" i="1"/>
  <c r="G37" i="1"/>
  <c r="F37" i="1" s="1"/>
  <c r="K37" i="1" s="1"/>
  <c r="G16" i="1"/>
  <c r="F62" i="1"/>
  <c r="K62" i="1" s="1"/>
  <c r="F56" i="1"/>
  <c r="K56" i="1" s="1"/>
  <c r="F42" i="1"/>
  <c r="K42" i="1" s="1"/>
  <c r="G46" i="1"/>
  <c r="G23" i="1"/>
  <c r="F12" i="3" l="1"/>
  <c r="K12" i="3" s="1"/>
  <c r="F17" i="3"/>
  <c r="K17" i="3" s="1"/>
  <c r="G16" i="3"/>
  <c r="F15" i="2"/>
  <c r="K15" i="2" s="1"/>
  <c r="G14" i="2"/>
  <c r="F44" i="2"/>
  <c r="K44" i="2" s="1"/>
  <c r="I12" i="2"/>
  <c r="I11" i="2" s="1"/>
  <c r="F49" i="2"/>
  <c r="K49" i="2" s="1"/>
  <c r="G48" i="2"/>
  <c r="F48" i="2" s="1"/>
  <c r="K48" i="2" s="1"/>
  <c r="F22" i="2"/>
  <c r="K22" i="2" s="1"/>
  <c r="G21" i="2"/>
  <c r="F21" i="2" s="1"/>
  <c r="K21" i="2" s="1"/>
  <c r="F55" i="2"/>
  <c r="K55" i="2" s="1"/>
  <c r="G54" i="2"/>
  <c r="F54" i="2" s="1"/>
  <c r="K54" i="2" s="1"/>
  <c r="I11" i="1"/>
  <c r="I12" i="1"/>
  <c r="D11" i="1"/>
  <c r="D12" i="1"/>
  <c r="F23" i="1"/>
  <c r="K23" i="1" s="1"/>
  <c r="G22" i="1"/>
  <c r="F22" i="1" s="1"/>
  <c r="K22" i="1" s="1"/>
  <c r="F50" i="1"/>
  <c r="K50" i="1" s="1"/>
  <c r="G49" i="1"/>
  <c r="F49" i="1" s="1"/>
  <c r="K49" i="1" s="1"/>
  <c r="H13" i="1"/>
  <c r="E11" i="1"/>
  <c r="E12" i="1"/>
  <c r="F59" i="1"/>
  <c r="K59" i="1" s="1"/>
  <c r="G58" i="1"/>
  <c r="F58" i="1" s="1"/>
  <c r="K58" i="1" s="1"/>
  <c r="G32" i="1"/>
  <c r="F32" i="1" s="1"/>
  <c r="K32" i="1" s="1"/>
  <c r="J13" i="1"/>
  <c r="F46" i="1"/>
  <c r="K46" i="1" s="1"/>
  <c r="G45" i="1"/>
  <c r="G15" i="1"/>
  <c r="F16" i="1"/>
  <c r="K16" i="1" s="1"/>
  <c r="F16" i="3" l="1"/>
  <c r="K16" i="3" s="1"/>
  <c r="G15" i="3"/>
  <c r="G43" i="2"/>
  <c r="F43" i="2" s="1"/>
  <c r="K43" i="2" s="1"/>
  <c r="F14" i="2"/>
  <c r="K14" i="2" s="1"/>
  <c r="G13" i="2"/>
  <c r="J11" i="1"/>
  <c r="J12" i="1"/>
  <c r="G14" i="1"/>
  <c r="F15" i="1"/>
  <c r="K15" i="1" s="1"/>
  <c r="F45" i="1"/>
  <c r="K45" i="1" s="1"/>
  <c r="G44" i="1"/>
  <c r="F44" i="1" s="1"/>
  <c r="K44" i="1" s="1"/>
  <c r="H11" i="1"/>
  <c r="H12" i="1"/>
  <c r="F15" i="3" l="1"/>
  <c r="K15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<sst xmlns="http://schemas.openxmlformats.org/spreadsheetml/2006/main" count="402" uniqueCount="212">
  <si>
    <t>CENTRALIZAT</t>
  </si>
  <si>
    <t xml:space="preserve"> Anexa 12</t>
  </si>
  <si>
    <t>Cont de executie - Venituri - Bugetul local</t>
  </si>
  <si>
    <t>Trimestrul: 1,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</si>
  <si>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</si>
  <si>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</si>
  <si>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</si>
  <si>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</si>
  <si>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</si>
  <si>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</si>
  <si>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</si>
  <si>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</si>
  <si>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</si>
  <si>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</si>
  <si>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</si>
  <si>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</si>
  <si>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</si>
  <si>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</si>
  <si>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</si>
  <si>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</si>
  <si>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</si>
  <si>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</si>
  <si>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</si>
  <si>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</si>
  <si>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</si>
  <si>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</si>
  <si>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</si>
  <si>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</si>
  <si>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</si>
  <si>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</si>
  <si>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</si>
  <si>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</si>
  <si>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</si>
  <si>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</si>
  <si>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</si>
  <si>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</si>
  <si>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</si>
  <si>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</si>
  <si>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</si>
  <si>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</si>
  <si>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</si>
  <si>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</si>
  <si>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</si>
  <si>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</si>
  <si>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</si>
  <si>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</si>
  <si>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</si>
  <si>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</si>
  <si>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</si>
  <si>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</si>
  <si>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</si>
  <si>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</si>
  <si>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</si>
  <si>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</si>
  <si>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</si>
  <si>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</si>
  <si>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</si>
  <si>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</si>
  <si>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</si>
  <si>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</si>
  <si>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</si>
  <si>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</si>
  <si>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</si>
  <si>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</si>
  <si>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</si>
  <si>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</si>
  <si>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</si>
  <si>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</si>
  <si>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</si>
  <si>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</si>
  <si>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</si>
  <si>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</si>
  <si>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</si>
  <si>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</si>
  <si>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</si>
  <si>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</si>
  <si>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</si>
  <si>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</si>
  <si>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</si>
  <si>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</si>
  <si>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</si>
  <si>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</si>
  <si>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</si>
  <si>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</si>
  <si>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</si>
  <si>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</si>
  <si>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</si>
  <si>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</si>
  <si>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</si>
  <si>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</si>
  <si>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</si>
  <si>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</si>
  <si>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</si>
  <si>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</si>
  <si>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</si>
  <si>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</si>
  <si>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</si>
  <si>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</si>
  <si>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</si>
  <si>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</si>
  <si>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</si>
  <si>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</si>
  <si>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</si>
  <si>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</si>
  <si>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</si>
  <si>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</si>
  <si>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</si>
  <si>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</si>
  <si>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</si>
  <si>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</si>
  <si>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</si>
  <si>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</si>
  <si>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</si>
  <si>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</si>
  <si>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</si>
  <si>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</si>
  <si>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</si>
  <si>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</si>
  <si>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</si>
  <si>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</si>
  <si>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</si>
  <si>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</si>
  <si>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</si>
  <si>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</si>
  <si>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</si>
  <si>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</si>
  <si>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</si>
  <si>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</si>
  <si>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</si>
  <si>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</si>
  <si>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</si>
  <si>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</si>
  <si>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</si>
  <si>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</si>
  <si>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</si>
  <si>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</si>
  <si>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</si>
  <si>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</si>
  <si>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</si>
  <si>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</si>
  <si>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</si>
  <si>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</si>
  <si>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</si>
  <si>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</si>
  <si>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</si>
  <si>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</si>
  <si>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</si>
  <si>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</si>
  <si>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</si>
  <si>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</si>
  <si>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</si>
  <si>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</si>
  <si>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</si>
  <si>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</si>
  <si>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</si>
  <si>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</si>
  <si>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</si>
  <si>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</si>
  <si>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</si>
  <si>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</si>
  <si>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</si>
  <si>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</si>
  <si>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</si>
  <si>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</si>
  <si>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</si>
  <si>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</si>
  <si>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</si>
  <si>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</si>
  <si>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</si>
  <si>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</si>
  <si>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</si>
  <si>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</si>
  <si>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</si>
  <si>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</si>
  <si>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</si>
  <si>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</si>
  <si>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</si>
  <si>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</si>
  <si>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</si>
  <si>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</si>
  <si>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</si>
  <si>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ORDONATOR DE CREDITE,</t>
  </si>
  <si>
    <t>BAHRIM SILVIANA</t>
  </si>
  <si>
    <t>CONTABIL SEF,</t>
  </si>
  <si>
    <t>TELETIN MARIANA ELENA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</si>
  <si>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</si>
  <si>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</si>
  <si>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</si>
  <si>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</si>
  <si>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</si>
  <si>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</si>
  <si>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</si>
  <si>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</si>
  <si>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</si>
  <si>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</si>
  <si>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52</t>
  </si>
  <si>
    <t>53</t>
  </si>
  <si>
    <t>60</t>
  </si>
  <si>
    <t>64</t>
  </si>
  <si>
    <t>71</t>
  </si>
  <si>
    <t>86</t>
  </si>
  <si>
    <t>87</t>
  </si>
  <si>
    <t>93</t>
  </si>
  <si>
    <t>97</t>
  </si>
  <si>
    <t>118</t>
  </si>
  <si>
    <t>119</t>
  </si>
  <si>
    <t>120</t>
  </si>
  <si>
    <t>Cont de executie - Venituri - Bugetul local - sectiunea dezvoltare</t>
  </si>
  <si>
    <t>VENITURILE SECŢIUNII DE DEZVOLTARE - TOTAL</t>
  </si>
  <si>
    <t>91</t>
  </si>
  <si>
    <t>92</t>
  </si>
  <si>
    <t>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</si>
</sst>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E2781-3C6C-4794-8A8E-84A3468F74D3}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D13+D55+D58</f>
        <v>5894615</v>
      </c>
      <c r="E11" s="11">
        <f>E13+E55+E58</f>
        <v>1738855</v>
      </c>
      <c r="F11" s="11">
        <f>G11+H11</f>
        <v>2668664</v>
      </c>
      <c r="G11" s="11">
        <f>G13+G55+G58</f>
        <v>262140</v>
      </c>
      <c r="H11" s="11">
        <f>H13+H55+H58</f>
        <v>2406524</v>
      </c>
      <c r="I11" s="11">
        <f>I13+I55+I58</f>
        <v>1662090</v>
      </c>
      <c r="J11" s="11">
        <f>J13+J55+J58</f>
        <v>0</v>
      </c>
      <c r="K11" s="11">
        <f>F11-I11-J11</f>
        <v>1006574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2823200</v>
      </c>
      <c r="E12" s="11">
        <f>E13-E33</f>
        <v>890440</v>
      </c>
      <c r="F12" s="11">
        <f>G12+H12</f>
        <v>2068143</v>
      </c>
      <c r="G12" s="11">
        <f>G13-G33</f>
        <v>262140</v>
      </c>
      <c r="H12" s="11">
        <f>H13-H33</f>
        <v>1806003</v>
      </c>
      <c r="I12" s="11">
        <f>I13-I33</f>
        <v>1061569</v>
      </c>
      <c r="J12" s="11">
        <f>J13-J33</f>
        <v>0</v>
      </c>
      <c r="K12" s="11">
        <f>F12-I12-J12</f>
        <v>1006574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5371200</v>
      </c>
      <c r="E13" s="11">
        <f>E14+E44</f>
        <v>1691440</v>
      </c>
      <c r="F13" s="11">
        <f>G13+H13</f>
        <v>2641143</v>
      </c>
      <c r="G13" s="11">
        <f>G14+G44</f>
        <v>262140</v>
      </c>
      <c r="H13" s="11">
        <f>H14+H44</f>
        <v>2379003</v>
      </c>
      <c r="I13" s="11">
        <f>I14+I44</f>
        <v>1634569</v>
      </c>
      <c r="J13" s="11">
        <f>J14+J44</f>
        <v>0</v>
      </c>
      <c r="K13" s="11">
        <f>F13-I13-J13</f>
        <v>1006574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5044600</v>
      </c>
      <c r="E14" s="11">
        <f>E15+E22+E32+E41</f>
        <v>1604770</v>
      </c>
      <c r="F14" s="11">
        <f>G14+H14</f>
        <v>2313107</v>
      </c>
      <c r="G14" s="11">
        <f>G15+G22+G32+G41</f>
        <v>75452</v>
      </c>
      <c r="H14" s="11">
        <f>H15+H22+H32+H41</f>
        <v>2237655</v>
      </c>
      <c r="I14" s="11">
        <f>I15+I22+I32+I41</f>
        <v>1545493</v>
      </c>
      <c r="J14" s="11">
        <f>J15+J22+J32+J41</f>
        <v>0</v>
      </c>
      <c r="K14" s="11">
        <f>F14-I14-J14</f>
        <v>767614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1390000</v>
      </c>
      <c r="E15" s="11">
        <f>+E16</f>
        <v>350450</v>
      </c>
      <c r="F15" s="11">
        <f>G15+H15</f>
        <v>270954</v>
      </c>
      <c r="G15" s="11">
        <f>+G16</f>
        <v>0</v>
      </c>
      <c r="H15" s="11">
        <f>+H16</f>
        <v>270954</v>
      </c>
      <c r="I15" s="11">
        <f>+I16</f>
        <v>270954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1390000</v>
      </c>
      <c r="E16" s="11">
        <f>E17+E19</f>
        <v>350450</v>
      </c>
      <c r="F16" s="11">
        <f>G16+H16</f>
        <v>270954</v>
      </c>
      <c r="G16" s="11">
        <f>G17+G19</f>
        <v>0</v>
      </c>
      <c r="H16" s="11">
        <f>H17+H19</f>
        <v>270954</v>
      </c>
      <c r="I16" s="11">
        <f>I17+I19</f>
        <v>270954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3409</v>
      </c>
      <c r="G17" s="11">
        <f>+G18</f>
        <v>0</v>
      </c>
      <c r="H17" s="11">
        <f>+H18</f>
        <v>3409</v>
      </c>
      <c r="I17" s="11">
        <f>+I18</f>
        <v>3409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3409</v>
      </c>
      <c r="G18" s="11">
        <v>0</v>
      </c>
      <c r="H18" s="11">
        <v>3409</v>
      </c>
      <c r="I18" s="11">
        <v>3409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1390000</v>
      </c>
      <c r="E19" s="11">
        <f>E20+E21</f>
        <v>350450</v>
      </c>
      <c r="F19" s="11">
        <f>G19+H19</f>
        <v>267545</v>
      </c>
      <c r="G19" s="11">
        <f>G20+G21</f>
        <v>0</v>
      </c>
      <c r="H19" s="11">
        <f>H20+H21</f>
        <v>267545</v>
      </c>
      <c r="I19" s="11">
        <f>I20+I21</f>
        <v>267545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461000</v>
      </c>
      <c r="E20" s="11">
        <v>147000</v>
      </c>
      <c r="F20" s="11">
        <f>G20+H20</f>
        <v>99397</v>
      </c>
      <c r="G20" s="11">
        <v>0</v>
      </c>
      <c r="H20" s="11">
        <v>99397</v>
      </c>
      <c r="I20" s="11">
        <v>99397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929000</v>
      </c>
      <c r="E21" s="11">
        <v>203450</v>
      </c>
      <c r="F21" s="11">
        <f>G21+H21</f>
        <v>168148</v>
      </c>
      <c r="G21" s="11">
        <v>0</v>
      </c>
      <c r="H21" s="11">
        <v>168148</v>
      </c>
      <c r="I21" s="11">
        <v>168148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951100</v>
      </c>
      <c r="E22" s="11">
        <f>E23</f>
        <v>375220</v>
      </c>
      <c r="F22" s="11">
        <f>G22+H22</f>
        <v>1308387</v>
      </c>
      <c r="G22" s="11">
        <f>G23</f>
        <v>60866</v>
      </c>
      <c r="H22" s="11">
        <f>H23</f>
        <v>1247521</v>
      </c>
      <c r="I22" s="11">
        <f>I23</f>
        <v>616476</v>
      </c>
      <c r="J22" s="11">
        <f>J23</f>
        <v>0</v>
      </c>
      <c r="K22" s="11">
        <f>F22-I22-J22</f>
        <v>691911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951100</v>
      </c>
      <c r="E23" s="11">
        <f>E24+E27+E31</f>
        <v>375220</v>
      </c>
      <c r="F23" s="11">
        <f>G23+H23</f>
        <v>1308387</v>
      </c>
      <c r="G23" s="11">
        <f>G24+G27+G31</f>
        <v>60866</v>
      </c>
      <c r="H23" s="11">
        <f>H24+H27+H31</f>
        <v>1247521</v>
      </c>
      <c r="I23" s="11">
        <f>I24+I27+I31</f>
        <v>616476</v>
      </c>
      <c r="J23" s="11">
        <f>J24+J27+J31</f>
        <v>0</v>
      </c>
      <c r="K23" s="11">
        <f>F23-I23-J23</f>
        <v>691911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439700</v>
      </c>
      <c r="E24" s="11">
        <f>E25+E26</f>
        <v>181570</v>
      </c>
      <c r="F24" s="11">
        <f>G24+H24</f>
        <v>798691</v>
      </c>
      <c r="G24" s="11">
        <f>G25+G26</f>
        <v>5338</v>
      </c>
      <c r="H24" s="11">
        <f>H25+H26</f>
        <v>793353</v>
      </c>
      <c r="I24" s="11">
        <f>I25+I26</f>
        <v>355946</v>
      </c>
      <c r="J24" s="11">
        <f>J25+J26</f>
        <v>0</v>
      </c>
      <c r="K24" s="11">
        <f>F24-I24-J24</f>
        <v>442745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44500</v>
      </c>
      <c r="E25" s="11">
        <v>20580</v>
      </c>
      <c r="F25" s="11">
        <f>G25+H25</f>
        <v>44634</v>
      </c>
      <c r="G25" s="11">
        <v>5338</v>
      </c>
      <c r="H25" s="11">
        <v>39296</v>
      </c>
      <c r="I25" s="11">
        <v>25579</v>
      </c>
      <c r="J25" s="11">
        <v>0</v>
      </c>
      <c r="K25" s="11">
        <f>F25-I25-J25</f>
        <v>19055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395200</v>
      </c>
      <c r="E26" s="11">
        <v>160990</v>
      </c>
      <c r="F26" s="11">
        <f>G26+H26</f>
        <v>754057</v>
      </c>
      <c r="G26" s="11">
        <v>0</v>
      </c>
      <c r="H26" s="11">
        <v>754057</v>
      </c>
      <c r="I26" s="11">
        <v>330367</v>
      </c>
      <c r="J26" s="11">
        <v>0</v>
      </c>
      <c r="K26" s="11">
        <f>F26-I26-J26</f>
        <v>423690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511400</v>
      </c>
      <c r="E27" s="11">
        <f>E28+E29+E30</f>
        <v>193650</v>
      </c>
      <c r="F27" s="11">
        <f>G27+H27</f>
        <v>508941</v>
      </c>
      <c r="G27" s="11">
        <f>G28+G29+G30</f>
        <v>55528</v>
      </c>
      <c r="H27" s="11">
        <f>H28+H29+H30</f>
        <v>453413</v>
      </c>
      <c r="I27" s="11">
        <f>I28+I29+I30</f>
        <v>259775</v>
      </c>
      <c r="J27" s="11">
        <f>J28+J29+J30</f>
        <v>0</v>
      </c>
      <c r="K27" s="11">
        <f>F27-I27-J27</f>
        <v>249166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98000</v>
      </c>
      <c r="E28" s="11">
        <v>34750</v>
      </c>
      <c r="F28" s="11">
        <f>G28+H28</f>
        <v>97672</v>
      </c>
      <c r="G28" s="11">
        <v>17217</v>
      </c>
      <c r="H28" s="11">
        <v>80455</v>
      </c>
      <c r="I28" s="11">
        <v>49529</v>
      </c>
      <c r="J28" s="11">
        <v>0</v>
      </c>
      <c r="K28" s="11">
        <f>F28-I28-J28</f>
        <v>48143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7400</v>
      </c>
      <c r="E29" s="11">
        <v>5900</v>
      </c>
      <c r="F29" s="11">
        <f>G29+H29</f>
        <v>14518</v>
      </c>
      <c r="G29" s="11">
        <v>0</v>
      </c>
      <c r="H29" s="11">
        <v>14518</v>
      </c>
      <c r="I29" s="11">
        <v>26</v>
      </c>
      <c r="J29" s="11">
        <v>0</v>
      </c>
      <c r="K29" s="11">
        <f>F29-I29-J29</f>
        <v>14492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406000</v>
      </c>
      <c r="E30" s="11">
        <v>153000</v>
      </c>
      <c r="F30" s="11">
        <f>G30+H30</f>
        <v>396751</v>
      </c>
      <c r="G30" s="11">
        <v>38311</v>
      </c>
      <c r="H30" s="11">
        <v>358440</v>
      </c>
      <c r="I30" s="11">
        <v>210220</v>
      </c>
      <c r="J30" s="11">
        <v>0</v>
      </c>
      <c r="K30" s="11">
        <f>F30-I30-J30</f>
        <v>186531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0</v>
      </c>
      <c r="E31" s="11">
        <v>0</v>
      </c>
      <c r="F31" s="11">
        <f>G31+H31</f>
        <v>755</v>
      </c>
      <c r="G31" s="11">
        <v>0</v>
      </c>
      <c r="H31" s="11">
        <v>755</v>
      </c>
      <c r="I31" s="11">
        <v>755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2698000</v>
      </c>
      <c r="E32" s="11">
        <f>E33+E37</f>
        <v>873600</v>
      </c>
      <c r="F32" s="11">
        <f>G32+H32</f>
        <v>725164</v>
      </c>
      <c r="G32" s="11">
        <f>G33+G37</f>
        <v>13688</v>
      </c>
      <c r="H32" s="11">
        <f>H33+H37</f>
        <v>711476</v>
      </c>
      <c r="I32" s="11">
        <f>I33+I37</f>
        <v>653155</v>
      </c>
      <c r="J32" s="11">
        <f>J33+J37</f>
        <v>0</v>
      </c>
      <c r="K32" s="11">
        <f>F32-I32-J32</f>
        <v>72009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2548000</v>
      </c>
      <c r="E33" s="11">
        <f>+E34+E35+E36</f>
        <v>801000</v>
      </c>
      <c r="F33" s="11">
        <f>G33+H33</f>
        <v>573000</v>
      </c>
      <c r="G33" s="11">
        <f>+G34+G35+G36</f>
        <v>0</v>
      </c>
      <c r="H33" s="11">
        <f>+H34+H35+H36</f>
        <v>573000</v>
      </c>
      <c r="I33" s="11">
        <f>+I34+I35+I36</f>
        <v>573000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1898000</v>
      </c>
      <c r="E34" s="11">
        <v>489000</v>
      </c>
      <c r="F34" s="11">
        <f>G34+H34</f>
        <v>363000</v>
      </c>
      <c r="G34" s="11">
        <v>0</v>
      </c>
      <c r="H34" s="11">
        <v>363000</v>
      </c>
      <c r="I34" s="11">
        <v>363000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8000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610000</v>
      </c>
      <c r="E36" s="11">
        <v>304000</v>
      </c>
      <c r="F36" s="11">
        <f>G36+H36</f>
        <v>210000</v>
      </c>
      <c r="G36" s="11">
        <v>0</v>
      </c>
      <c r="H36" s="11">
        <v>210000</v>
      </c>
      <c r="I36" s="11">
        <v>210000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150000</v>
      </c>
      <c r="E37" s="11">
        <f>E38</f>
        <v>72600</v>
      </c>
      <c r="F37" s="11">
        <f>G37+H37</f>
        <v>152164</v>
      </c>
      <c r="G37" s="11">
        <f>G38</f>
        <v>13688</v>
      </c>
      <c r="H37" s="11">
        <f>H38</f>
        <v>138476</v>
      </c>
      <c r="I37" s="11">
        <f>I38</f>
        <v>80155</v>
      </c>
      <c r="J37" s="11">
        <f>J38</f>
        <v>0</v>
      </c>
      <c r="K37" s="11">
        <f>F37-I37-J37</f>
        <v>72009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150000</v>
      </c>
      <c r="E38" s="11">
        <f>E39+E40</f>
        <v>72600</v>
      </c>
      <c r="F38" s="11">
        <f>G38+H38</f>
        <v>152164</v>
      </c>
      <c r="G38" s="11">
        <f>G39+G40</f>
        <v>13688</v>
      </c>
      <c r="H38" s="11">
        <f>H39+H40</f>
        <v>138476</v>
      </c>
      <c r="I38" s="11">
        <f>I39+I40</f>
        <v>80155</v>
      </c>
      <c r="J38" s="11">
        <f>J39+J40</f>
        <v>0</v>
      </c>
      <c r="K38" s="11">
        <f>F38-I38-J38</f>
        <v>72009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110000</v>
      </c>
      <c r="E39" s="11">
        <v>64200</v>
      </c>
      <c r="F39" s="11">
        <f>G39+H39</f>
        <v>111417</v>
      </c>
      <c r="G39" s="11">
        <v>13614</v>
      </c>
      <c r="H39" s="11">
        <v>97803</v>
      </c>
      <c r="I39" s="11">
        <v>48000</v>
      </c>
      <c r="J39" s="11">
        <v>0</v>
      </c>
      <c r="K39" s="11">
        <f>F39-I39-J39</f>
        <v>63417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40000</v>
      </c>
      <c r="E40" s="11">
        <v>8400</v>
      </c>
      <c r="F40" s="11">
        <f>G40+H40</f>
        <v>40747</v>
      </c>
      <c r="G40" s="11">
        <v>74</v>
      </c>
      <c r="H40" s="11">
        <v>40673</v>
      </c>
      <c r="I40" s="11">
        <v>32155</v>
      </c>
      <c r="J40" s="11">
        <v>0</v>
      </c>
      <c r="K40" s="11">
        <f>F40-I40-J40</f>
        <v>8592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5500</v>
      </c>
      <c r="E41" s="11">
        <f>E42</f>
        <v>5500</v>
      </c>
      <c r="F41" s="11">
        <f>G41+H41</f>
        <v>8602</v>
      </c>
      <c r="G41" s="11">
        <f>G42</f>
        <v>898</v>
      </c>
      <c r="H41" s="11">
        <f>H42</f>
        <v>7704</v>
      </c>
      <c r="I41" s="11">
        <f>I42</f>
        <v>4908</v>
      </c>
      <c r="J41" s="11">
        <f>J42</f>
        <v>0</v>
      </c>
      <c r="K41" s="11">
        <f>F41-I41-J41</f>
        <v>3694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5500</v>
      </c>
      <c r="E42" s="11">
        <f>E43</f>
        <v>5500</v>
      </c>
      <c r="F42" s="11">
        <f>G42+H42</f>
        <v>8602</v>
      </c>
      <c r="G42" s="11">
        <f>G43</f>
        <v>898</v>
      </c>
      <c r="H42" s="11">
        <f>H43</f>
        <v>7704</v>
      </c>
      <c r="I42" s="11">
        <f>I43</f>
        <v>4908</v>
      </c>
      <c r="J42" s="11">
        <f>J43</f>
        <v>0</v>
      </c>
      <c r="K42" s="11">
        <f>F42-I42-J42</f>
        <v>3694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5500</v>
      </c>
      <c r="E43" s="11">
        <v>5500</v>
      </c>
      <c r="F43" s="11">
        <f>G43+H43</f>
        <v>8602</v>
      </c>
      <c r="G43" s="11">
        <v>898</v>
      </c>
      <c r="H43" s="11">
        <v>7704</v>
      </c>
      <c r="I43" s="11">
        <v>4908</v>
      </c>
      <c r="J43" s="11">
        <v>0</v>
      </c>
      <c r="K43" s="11">
        <f>F43-I43-J43</f>
        <v>3694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326600</v>
      </c>
      <c r="E44" s="11">
        <f>E45+E49</f>
        <v>86670</v>
      </c>
      <c r="F44" s="11">
        <f>G44+H44</f>
        <v>328036</v>
      </c>
      <c r="G44" s="11">
        <f>G45+G49</f>
        <v>186688</v>
      </c>
      <c r="H44" s="11">
        <f>H45+H49</f>
        <v>141348</v>
      </c>
      <c r="I44" s="11">
        <f>I45+I49</f>
        <v>89076</v>
      </c>
      <c r="J44" s="11">
        <f>J45+J49</f>
        <v>0</v>
      </c>
      <c r="K44" s="11">
        <f>F44-I44-J44</f>
        <v>238960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6300</v>
      </c>
      <c r="E45" s="11">
        <f>E46</f>
        <v>6300</v>
      </c>
      <c r="F45" s="11">
        <f>G45+H45</f>
        <v>6330</v>
      </c>
      <c r="G45" s="11">
        <f>G46</f>
        <v>0</v>
      </c>
      <c r="H45" s="11">
        <f>H46</f>
        <v>6330</v>
      </c>
      <c r="I45" s="11">
        <f>I46</f>
        <v>348</v>
      </c>
      <c r="J45" s="11">
        <f>J46</f>
        <v>0</v>
      </c>
      <c r="K45" s="11">
        <f>F45-I45-J45</f>
        <v>5982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6300</v>
      </c>
      <c r="E46" s="11">
        <f>+E47</f>
        <v>6300</v>
      </c>
      <c r="F46" s="11">
        <f>G46+H46</f>
        <v>6330</v>
      </c>
      <c r="G46" s="11">
        <f>+G47</f>
        <v>0</v>
      </c>
      <c r="H46" s="11">
        <f>+H47</f>
        <v>6330</v>
      </c>
      <c r="I46" s="11">
        <f>+I47</f>
        <v>348</v>
      </c>
      <c r="J46" s="11">
        <f>+J47</f>
        <v>0</v>
      </c>
      <c r="K46" s="11">
        <f>F46-I46-J46</f>
        <v>5982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6300</v>
      </c>
      <c r="E47" s="11">
        <f>+E48</f>
        <v>6300</v>
      </c>
      <c r="F47" s="11">
        <f>G47+H47</f>
        <v>6330</v>
      </c>
      <c r="G47" s="11">
        <f>+G48</f>
        <v>0</v>
      </c>
      <c r="H47" s="11">
        <f>+H48</f>
        <v>6330</v>
      </c>
      <c r="I47" s="11">
        <f>+I48</f>
        <v>348</v>
      </c>
      <c r="J47" s="11">
        <f>+J48</f>
        <v>0</v>
      </c>
      <c r="K47" s="11">
        <f>F47-I47-J47</f>
        <v>5982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6300</v>
      </c>
      <c r="E48" s="11">
        <v>6300</v>
      </c>
      <c r="F48" s="11">
        <f>G48+H48</f>
        <v>6330</v>
      </c>
      <c r="G48" s="11">
        <v>0</v>
      </c>
      <c r="H48" s="11">
        <v>6330</v>
      </c>
      <c r="I48" s="11">
        <v>348</v>
      </c>
      <c r="J48" s="11">
        <v>0</v>
      </c>
      <c r="K48" s="11">
        <f>F48-I48-J48</f>
        <v>5982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+D50+D53</f>
        <v>320300</v>
      </c>
      <c r="E49" s="11">
        <f>+E50+E53</f>
        <v>80370</v>
      </c>
      <c r="F49" s="11">
        <f>G49+H49</f>
        <v>321706</v>
      </c>
      <c r="G49" s="11">
        <f>+G50+G53</f>
        <v>186688</v>
      </c>
      <c r="H49" s="11">
        <f>+H50+H53</f>
        <v>135018</v>
      </c>
      <c r="I49" s="11">
        <f>+I50+I53</f>
        <v>88728</v>
      </c>
      <c r="J49" s="11">
        <f>+J50+J53</f>
        <v>0</v>
      </c>
      <c r="K49" s="11">
        <f>F49-I49-J49</f>
        <v>232978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190000</v>
      </c>
      <c r="E50" s="11">
        <f>E51</f>
        <v>52070</v>
      </c>
      <c r="F50" s="11">
        <f>G50+H50</f>
        <v>191429</v>
      </c>
      <c r="G50" s="11">
        <f>G51</f>
        <v>178067</v>
      </c>
      <c r="H50" s="11">
        <f>H51</f>
        <v>13362</v>
      </c>
      <c r="I50" s="11">
        <f>I51</f>
        <v>14259</v>
      </c>
      <c r="J50" s="11">
        <f>J51</f>
        <v>0</v>
      </c>
      <c r="K50" s="11">
        <f>F50-I50-J50</f>
        <v>177170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190000</v>
      </c>
      <c r="E51" s="11">
        <f>E52</f>
        <v>52070</v>
      </c>
      <c r="F51" s="11">
        <f>G51+H51</f>
        <v>191429</v>
      </c>
      <c r="G51" s="11">
        <f>G52</f>
        <v>178067</v>
      </c>
      <c r="H51" s="11">
        <f>H52</f>
        <v>13362</v>
      </c>
      <c r="I51" s="11">
        <f>I52</f>
        <v>14259</v>
      </c>
      <c r="J51" s="11">
        <f>J52</f>
        <v>0</v>
      </c>
      <c r="K51" s="11">
        <f>F51-I51-J51</f>
        <v>177170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190000</v>
      </c>
      <c r="E52" s="11">
        <v>52070</v>
      </c>
      <c r="F52" s="11">
        <f>G52+H52</f>
        <v>191429</v>
      </c>
      <c r="G52" s="11">
        <v>178067</v>
      </c>
      <c r="H52" s="11">
        <v>13362</v>
      </c>
      <c r="I52" s="11">
        <v>14259</v>
      </c>
      <c r="J52" s="11">
        <v>0</v>
      </c>
      <c r="K52" s="11">
        <f>F52-I52-J52</f>
        <v>177170</v>
      </c>
    </row>
    <row r="53" spans="1:11" s="6" customFormat="1" ht="33" x14ac:dyDescent="0.25">
      <c r="A53" s="10" t="s">
        <v>145</v>
      </c>
      <c r="B53" s="10" t="s">
        <v>146</v>
      </c>
      <c r="C53" s="10" t="s">
        <v>147</v>
      </c>
      <c r="D53" s="11">
        <f>+D54</f>
        <v>130300</v>
      </c>
      <c r="E53" s="11">
        <f>+E54</f>
        <v>28300</v>
      </c>
      <c r="F53" s="11">
        <f>G53+H53</f>
        <v>130277</v>
      </c>
      <c r="G53" s="11">
        <f>+G54</f>
        <v>8621</v>
      </c>
      <c r="H53" s="11">
        <f>+H54</f>
        <v>121656</v>
      </c>
      <c r="I53" s="11">
        <f>+I54</f>
        <v>74469</v>
      </c>
      <c r="J53" s="11">
        <f>+J54</f>
        <v>0</v>
      </c>
      <c r="K53" s="11">
        <f>F53-I53-J53</f>
        <v>55808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130300</v>
      </c>
      <c r="E54" s="11">
        <v>28300</v>
      </c>
      <c r="F54" s="11">
        <f>G54+H54</f>
        <v>130277</v>
      </c>
      <c r="G54" s="11">
        <v>8621</v>
      </c>
      <c r="H54" s="11">
        <v>121656</v>
      </c>
      <c r="I54" s="11">
        <v>74469</v>
      </c>
      <c r="J54" s="11">
        <v>0</v>
      </c>
      <c r="K54" s="11">
        <f>F54-I54-J54</f>
        <v>55808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0</v>
      </c>
      <c r="E55" s="11">
        <f>E56</f>
        <v>0</v>
      </c>
      <c r="F55" s="11">
        <f>G55+H55</f>
        <v>17409</v>
      </c>
      <c r="G55" s="11">
        <f>G56</f>
        <v>0</v>
      </c>
      <c r="H55" s="11">
        <f>H56</f>
        <v>17409</v>
      </c>
      <c r="I55" s="11">
        <f>I56</f>
        <v>17409</v>
      </c>
      <c r="J55" s="11">
        <f>J56</f>
        <v>0</v>
      </c>
      <c r="K55" s="11">
        <f>F55-I55-J55</f>
        <v>0</v>
      </c>
    </row>
    <row r="56" spans="1:11" s="6" customFormat="1" ht="43.5" x14ac:dyDescent="0.25">
      <c r="A56" s="10" t="s">
        <v>154</v>
      </c>
      <c r="B56" s="10" t="s">
        <v>155</v>
      </c>
      <c r="C56" s="10" t="s">
        <v>156</v>
      </c>
      <c r="D56" s="11">
        <f>+D57</f>
        <v>0</v>
      </c>
      <c r="E56" s="11">
        <f>+E57</f>
        <v>0</v>
      </c>
      <c r="F56" s="11">
        <f>G56+H56</f>
        <v>17409</v>
      </c>
      <c r="G56" s="11">
        <f>+G57</f>
        <v>0</v>
      </c>
      <c r="H56" s="11">
        <f>+H57</f>
        <v>17409</v>
      </c>
      <c r="I56" s="11">
        <f>+I57</f>
        <v>17409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17409</v>
      </c>
      <c r="G57" s="11">
        <v>0</v>
      </c>
      <c r="H57" s="11">
        <v>17409</v>
      </c>
      <c r="I57" s="11">
        <v>17409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523415</v>
      </c>
      <c r="E58" s="11">
        <f>E59</f>
        <v>47415</v>
      </c>
      <c r="F58" s="11">
        <f>G58+H58</f>
        <v>10112</v>
      </c>
      <c r="G58" s="11">
        <f>G59</f>
        <v>0</v>
      </c>
      <c r="H58" s="11">
        <f>H59</f>
        <v>10112</v>
      </c>
      <c r="I58" s="11">
        <f>I59</f>
        <v>10112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523415</v>
      </c>
      <c r="E59" s="11">
        <f>E60</f>
        <v>47415</v>
      </c>
      <c r="F59" s="11">
        <f>G59+H59</f>
        <v>10112</v>
      </c>
      <c r="G59" s="11">
        <f>G60</f>
        <v>0</v>
      </c>
      <c r="H59" s="11">
        <f>H60</f>
        <v>10112</v>
      </c>
      <c r="I59" s="11">
        <f>I60</f>
        <v>10112</v>
      </c>
      <c r="J59" s="11">
        <f>J60</f>
        <v>0</v>
      </c>
      <c r="K59" s="11">
        <f>F59-I59-J59</f>
        <v>0</v>
      </c>
    </row>
    <row r="60" spans="1:11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+D61+D62</f>
        <v>523415</v>
      </c>
      <c r="E60" s="11">
        <f>+E61+E62</f>
        <v>47415</v>
      </c>
      <c r="F60" s="11">
        <f>G60+H60</f>
        <v>10112</v>
      </c>
      <c r="G60" s="11">
        <f>+G61+G62</f>
        <v>0</v>
      </c>
      <c r="H60" s="11">
        <f>+H61+H62</f>
        <v>10112</v>
      </c>
      <c r="I60" s="11">
        <f>+I61+I62</f>
        <v>10112</v>
      </c>
      <c r="J60" s="11">
        <f>+J61+J62</f>
        <v>0</v>
      </c>
      <c r="K60" s="11">
        <f>F60-I60-J60</f>
        <v>0</v>
      </c>
    </row>
    <row r="61" spans="1:11" s="6" customFormat="1" ht="43.5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10112</v>
      </c>
      <c r="G61" s="11">
        <v>0</v>
      </c>
      <c r="H61" s="11">
        <v>10112</v>
      </c>
      <c r="I61" s="11">
        <v>10112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D63+D64</f>
        <v>523415</v>
      </c>
      <c r="E62" s="11">
        <f>E63+E64</f>
        <v>47415</v>
      </c>
      <c r="F62" s="11">
        <f>G62+H62</f>
        <v>0</v>
      </c>
      <c r="G62" s="11">
        <f>G63+G64</f>
        <v>0</v>
      </c>
      <c r="H62" s="11">
        <f>H63+H64</f>
        <v>0</v>
      </c>
      <c r="I62" s="11">
        <f>I63+I64</f>
        <v>0</v>
      </c>
      <c r="J62" s="11">
        <f>J63+J64</f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439843</v>
      </c>
      <c r="E63" s="11">
        <v>39843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83572</v>
      </c>
      <c r="E64" s="11">
        <v>7572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181</v>
      </c>
      <c r="B66" s="13"/>
      <c r="C66" s="13"/>
      <c r="D66" s="13"/>
      <c r="E66" s="13"/>
      <c r="F66" s="13"/>
      <c r="G66" s="13"/>
      <c r="H66" s="13"/>
      <c r="I66" s="13" t="s">
        <v>183</v>
      </c>
      <c r="J66" s="13"/>
      <c r="K66" s="13"/>
      <c r="L66" s="13"/>
    </row>
    <row r="67" spans="1:12" x14ac:dyDescent="0.25">
      <c r="A67" s="3" t="s">
        <v>182</v>
      </c>
      <c r="B67" s="3"/>
      <c r="C67" s="3"/>
      <c r="D67" s="3"/>
      <c r="E67" s="3"/>
      <c r="F67" s="3"/>
      <c r="G67" s="3"/>
      <c r="H67" s="3"/>
      <c r="I67" s="3" t="s">
        <v>184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045AF-36E9-47B1-A438-9B4F92F90231}">
  <dimension ref="A1:T11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185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186</v>
      </c>
      <c r="C11" s="10" t="s">
        <v>21</v>
      </c>
      <c r="D11" s="11">
        <f>D12+D54</f>
        <v>5371200</v>
      </c>
      <c r="E11" s="11">
        <f>E12+E54</f>
        <v>1691440</v>
      </c>
      <c r="F11" s="11">
        <f>G11+H11</f>
        <v>2651255</v>
      </c>
      <c r="G11" s="11">
        <f>G12+G54</f>
        <v>262140</v>
      </c>
      <c r="H11" s="11">
        <f>H12+H54</f>
        <v>2389115</v>
      </c>
      <c r="I11" s="11">
        <f>I12+I54</f>
        <v>1644681</v>
      </c>
      <c r="J11" s="11">
        <f>J12+J54</f>
        <v>0</v>
      </c>
      <c r="K11" s="11">
        <f>F11-I11-J11</f>
        <v>1006574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5371200</v>
      </c>
      <c r="E12" s="11">
        <f>E13+E43</f>
        <v>1691440</v>
      </c>
      <c r="F12" s="11">
        <f>G12+H12</f>
        <v>2641143</v>
      </c>
      <c r="G12" s="11">
        <f>G13+G43</f>
        <v>262140</v>
      </c>
      <c r="H12" s="11">
        <f>H13+H43</f>
        <v>2379003</v>
      </c>
      <c r="I12" s="11">
        <f>I13+I43</f>
        <v>1634569</v>
      </c>
      <c r="J12" s="11">
        <f>J13+J43</f>
        <v>0</v>
      </c>
      <c r="K12" s="11">
        <f>F12-I12-J12</f>
        <v>1006574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5044600</v>
      </c>
      <c r="E13" s="11">
        <f>E14+E21+E31+E40</f>
        <v>1604770</v>
      </c>
      <c r="F13" s="11">
        <f>G13+H13</f>
        <v>2313107</v>
      </c>
      <c r="G13" s="11">
        <f>G14+G21+G31+G40</f>
        <v>75452</v>
      </c>
      <c r="H13" s="11">
        <f>H14+H21+H31+H40</f>
        <v>2237655</v>
      </c>
      <c r="I13" s="11">
        <f>I14+I21+I31+I40</f>
        <v>1545493</v>
      </c>
      <c r="J13" s="11">
        <f>J14+J21+J31+J40</f>
        <v>0</v>
      </c>
      <c r="K13" s="11">
        <f>F13-I13-J13</f>
        <v>767614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1390000</v>
      </c>
      <c r="E14" s="11">
        <f>+E15</f>
        <v>350450</v>
      </c>
      <c r="F14" s="11">
        <f>G14+H14</f>
        <v>270954</v>
      </c>
      <c r="G14" s="11">
        <f>+G15</f>
        <v>0</v>
      </c>
      <c r="H14" s="11">
        <f>+H15</f>
        <v>270954</v>
      </c>
      <c r="I14" s="11">
        <f>+I15</f>
        <v>270954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187</v>
      </c>
      <c r="B15" s="10" t="s">
        <v>35</v>
      </c>
      <c r="C15" s="10" t="s">
        <v>36</v>
      </c>
      <c r="D15" s="11">
        <f>D16+D18</f>
        <v>1390000</v>
      </c>
      <c r="E15" s="11">
        <f>E16+E18</f>
        <v>350450</v>
      </c>
      <c r="F15" s="11">
        <f>G15+H15</f>
        <v>270954</v>
      </c>
      <c r="G15" s="11">
        <f>G16+G18</f>
        <v>0</v>
      </c>
      <c r="H15" s="11">
        <f>H16+H18</f>
        <v>270954</v>
      </c>
      <c r="I15" s="11">
        <f>I16+I18</f>
        <v>270954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3409</v>
      </c>
      <c r="G16" s="11">
        <f>+G17</f>
        <v>0</v>
      </c>
      <c r="H16" s="11">
        <f>+H17</f>
        <v>3409</v>
      </c>
      <c r="I16" s="11">
        <f>+I17</f>
        <v>3409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188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3409</v>
      </c>
      <c r="G17" s="11">
        <v>0</v>
      </c>
      <c r="H17" s="11">
        <v>3409</v>
      </c>
      <c r="I17" s="11">
        <v>3409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1390000</v>
      </c>
      <c r="E18" s="11">
        <f>E19+E20</f>
        <v>350450</v>
      </c>
      <c r="F18" s="11">
        <f>G18+H18</f>
        <v>267545</v>
      </c>
      <c r="G18" s="11">
        <f>G19+G20</f>
        <v>0</v>
      </c>
      <c r="H18" s="11">
        <f>H19+H20</f>
        <v>267545</v>
      </c>
      <c r="I18" s="11">
        <f>I19+I20</f>
        <v>267545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461000</v>
      </c>
      <c r="E19" s="11">
        <v>147000</v>
      </c>
      <c r="F19" s="11">
        <f>G19+H19</f>
        <v>99397</v>
      </c>
      <c r="G19" s="11">
        <v>0</v>
      </c>
      <c r="H19" s="11">
        <v>99397</v>
      </c>
      <c r="I19" s="11">
        <v>99397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929000</v>
      </c>
      <c r="E20" s="11">
        <v>203450</v>
      </c>
      <c r="F20" s="11">
        <f>G20+H20</f>
        <v>168148</v>
      </c>
      <c r="G20" s="11">
        <v>0</v>
      </c>
      <c r="H20" s="11">
        <v>168148</v>
      </c>
      <c r="I20" s="11">
        <v>168148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189</v>
      </c>
      <c r="B21" s="10" t="s">
        <v>53</v>
      </c>
      <c r="C21" s="10" t="s">
        <v>54</v>
      </c>
      <c r="D21" s="11">
        <f>D22</f>
        <v>951100</v>
      </c>
      <c r="E21" s="11">
        <f>E22</f>
        <v>375220</v>
      </c>
      <c r="F21" s="11">
        <f>G21+H21</f>
        <v>1308387</v>
      </c>
      <c r="G21" s="11">
        <f>G22</f>
        <v>60866</v>
      </c>
      <c r="H21" s="11">
        <f>H22</f>
        <v>1247521</v>
      </c>
      <c r="I21" s="11">
        <f>I22</f>
        <v>616476</v>
      </c>
      <c r="J21" s="11">
        <f>J22</f>
        <v>0</v>
      </c>
      <c r="K21" s="11">
        <f>F21-I21-J21</f>
        <v>691911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951100</v>
      </c>
      <c r="E22" s="11">
        <f>E23+E26+E30</f>
        <v>375220</v>
      </c>
      <c r="F22" s="11">
        <f>G22+H22</f>
        <v>1308387</v>
      </c>
      <c r="G22" s="11">
        <f>G23+G26+G30</f>
        <v>60866</v>
      </c>
      <c r="H22" s="11">
        <f>H23+H26+H30</f>
        <v>1247521</v>
      </c>
      <c r="I22" s="11">
        <f>I23+I26+I30</f>
        <v>616476</v>
      </c>
      <c r="J22" s="11">
        <f>J23+J26+J30</f>
        <v>0</v>
      </c>
      <c r="K22" s="11">
        <f>F22-I22-J22</f>
        <v>691911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439700</v>
      </c>
      <c r="E23" s="11">
        <f>E24+E25</f>
        <v>181570</v>
      </c>
      <c r="F23" s="11">
        <f>G23+H23</f>
        <v>798691</v>
      </c>
      <c r="G23" s="11">
        <f>G24+G25</f>
        <v>5338</v>
      </c>
      <c r="H23" s="11">
        <f>H24+H25</f>
        <v>793353</v>
      </c>
      <c r="I23" s="11">
        <f>I24+I25</f>
        <v>355946</v>
      </c>
      <c r="J23" s="11">
        <f>J24+J25</f>
        <v>0</v>
      </c>
      <c r="K23" s="11">
        <f>F23-I23-J23</f>
        <v>442745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44500</v>
      </c>
      <c r="E24" s="11">
        <v>20580</v>
      </c>
      <c r="F24" s="11">
        <f>G24+H24</f>
        <v>44634</v>
      </c>
      <c r="G24" s="11">
        <v>5338</v>
      </c>
      <c r="H24" s="11">
        <v>39296</v>
      </c>
      <c r="I24" s="11">
        <v>25579</v>
      </c>
      <c r="J24" s="11">
        <v>0</v>
      </c>
      <c r="K24" s="11">
        <f>F24-I24-J24</f>
        <v>19055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395200</v>
      </c>
      <c r="E25" s="11">
        <v>160990</v>
      </c>
      <c r="F25" s="11">
        <f>G25+H25</f>
        <v>754057</v>
      </c>
      <c r="G25" s="11">
        <v>0</v>
      </c>
      <c r="H25" s="11">
        <v>754057</v>
      </c>
      <c r="I25" s="11">
        <v>330367</v>
      </c>
      <c r="J25" s="11">
        <v>0</v>
      </c>
      <c r="K25" s="11">
        <f>F25-I25-J25</f>
        <v>423690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511400</v>
      </c>
      <c r="E26" s="11">
        <f>E27+E28+E29</f>
        <v>193650</v>
      </c>
      <c r="F26" s="11">
        <f>G26+H26</f>
        <v>508941</v>
      </c>
      <c r="G26" s="11">
        <f>G27+G28+G29</f>
        <v>55528</v>
      </c>
      <c r="H26" s="11">
        <f>H27+H28+H29</f>
        <v>453413</v>
      </c>
      <c r="I26" s="11">
        <f>I27+I28+I29</f>
        <v>259775</v>
      </c>
      <c r="J26" s="11">
        <f>J27+J28+J29</f>
        <v>0</v>
      </c>
      <c r="K26" s="11">
        <f>F26-I26-J26</f>
        <v>249166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98000</v>
      </c>
      <c r="E27" s="11">
        <v>34750</v>
      </c>
      <c r="F27" s="11">
        <f>G27+H27</f>
        <v>97672</v>
      </c>
      <c r="G27" s="11">
        <v>17217</v>
      </c>
      <c r="H27" s="11">
        <v>80455</v>
      </c>
      <c r="I27" s="11">
        <v>49529</v>
      </c>
      <c r="J27" s="11">
        <v>0</v>
      </c>
      <c r="K27" s="11">
        <f>F27-I27-J27</f>
        <v>48143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7400</v>
      </c>
      <c r="E28" s="11">
        <v>5900</v>
      </c>
      <c r="F28" s="11">
        <f>G28+H28</f>
        <v>14518</v>
      </c>
      <c r="G28" s="11">
        <v>0</v>
      </c>
      <c r="H28" s="11">
        <v>14518</v>
      </c>
      <c r="I28" s="11">
        <v>26</v>
      </c>
      <c r="J28" s="11">
        <v>0</v>
      </c>
      <c r="K28" s="11">
        <f>F28-I28-J28</f>
        <v>14492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406000</v>
      </c>
      <c r="E29" s="11">
        <v>153000</v>
      </c>
      <c r="F29" s="11">
        <f>G29+H29</f>
        <v>396751</v>
      </c>
      <c r="G29" s="11">
        <v>38311</v>
      </c>
      <c r="H29" s="11">
        <v>358440</v>
      </c>
      <c r="I29" s="11">
        <v>210220</v>
      </c>
      <c r="J29" s="11">
        <v>0</v>
      </c>
      <c r="K29" s="11">
        <f>F29-I29-J29</f>
        <v>186531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0</v>
      </c>
      <c r="E30" s="11">
        <v>0</v>
      </c>
      <c r="F30" s="11">
        <f>G30+H30</f>
        <v>755</v>
      </c>
      <c r="G30" s="11">
        <v>0</v>
      </c>
      <c r="H30" s="11">
        <v>755</v>
      </c>
      <c r="I30" s="11">
        <v>755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190</v>
      </c>
      <c r="B31" s="10" t="s">
        <v>83</v>
      </c>
      <c r="C31" s="10" t="s">
        <v>84</v>
      </c>
      <c r="D31" s="11">
        <f>D32+D36</f>
        <v>2698000</v>
      </c>
      <c r="E31" s="11">
        <f>E32+E36</f>
        <v>873600</v>
      </c>
      <c r="F31" s="11">
        <f>G31+H31</f>
        <v>725164</v>
      </c>
      <c r="G31" s="11">
        <f>G32+G36</f>
        <v>13688</v>
      </c>
      <c r="H31" s="11">
        <f>H32+H36</f>
        <v>711476</v>
      </c>
      <c r="I31" s="11">
        <f>I32+I36</f>
        <v>653155</v>
      </c>
      <c r="J31" s="11">
        <f>J32+J36</f>
        <v>0</v>
      </c>
      <c r="K31" s="11">
        <f>F31-I31-J31</f>
        <v>72009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2548000</v>
      </c>
      <c r="E32" s="11">
        <f>+E33+E34+E35</f>
        <v>801000</v>
      </c>
      <c r="F32" s="11">
        <f>G32+H32</f>
        <v>573000</v>
      </c>
      <c r="G32" s="11">
        <f>+G33+G34+G35</f>
        <v>0</v>
      </c>
      <c r="H32" s="11">
        <f>+H33+H34+H35</f>
        <v>573000</v>
      </c>
      <c r="I32" s="11">
        <f>+I33+I34+I35</f>
        <v>573000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191</v>
      </c>
      <c r="B33" s="10" t="s">
        <v>89</v>
      </c>
      <c r="C33" s="10" t="s">
        <v>90</v>
      </c>
      <c r="D33" s="11">
        <v>1898000</v>
      </c>
      <c r="E33" s="11">
        <v>489000</v>
      </c>
      <c r="F33" s="11">
        <f>G33+H33</f>
        <v>363000</v>
      </c>
      <c r="G33" s="11">
        <v>0</v>
      </c>
      <c r="H33" s="11">
        <v>363000</v>
      </c>
      <c r="I33" s="11">
        <v>363000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192</v>
      </c>
      <c r="B34" s="10" t="s">
        <v>92</v>
      </c>
      <c r="C34" s="10" t="s">
        <v>93</v>
      </c>
      <c r="D34" s="11">
        <v>40000</v>
      </c>
      <c r="E34" s="11">
        <v>8000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610000</v>
      </c>
      <c r="E35" s="11">
        <v>304000</v>
      </c>
      <c r="F35" s="11">
        <f>G35+H35</f>
        <v>210000</v>
      </c>
      <c r="G35" s="11">
        <v>0</v>
      </c>
      <c r="H35" s="11">
        <v>210000</v>
      </c>
      <c r="I35" s="11">
        <v>210000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193</v>
      </c>
      <c r="B36" s="10" t="s">
        <v>98</v>
      </c>
      <c r="C36" s="10" t="s">
        <v>99</v>
      </c>
      <c r="D36" s="11">
        <f>D37</f>
        <v>150000</v>
      </c>
      <c r="E36" s="11">
        <f>E37</f>
        <v>72600</v>
      </c>
      <c r="F36" s="11">
        <f>G36+H36</f>
        <v>152164</v>
      </c>
      <c r="G36" s="11">
        <f>G37</f>
        <v>13688</v>
      </c>
      <c r="H36" s="11">
        <f>H37</f>
        <v>138476</v>
      </c>
      <c r="I36" s="11">
        <f>I37</f>
        <v>80155</v>
      </c>
      <c r="J36" s="11">
        <f>J37</f>
        <v>0</v>
      </c>
      <c r="K36" s="11">
        <f>F36-I36-J36</f>
        <v>72009</v>
      </c>
    </row>
    <row r="37" spans="1:11" s="6" customFormat="1" ht="22.5" x14ac:dyDescent="0.25">
      <c r="A37" s="10" t="s">
        <v>194</v>
      </c>
      <c r="B37" s="10" t="s">
        <v>101</v>
      </c>
      <c r="C37" s="10" t="s">
        <v>102</v>
      </c>
      <c r="D37" s="11">
        <f>D38+D39</f>
        <v>150000</v>
      </c>
      <c r="E37" s="11">
        <f>E38+E39</f>
        <v>72600</v>
      </c>
      <c r="F37" s="11">
        <f>G37+H37</f>
        <v>152164</v>
      </c>
      <c r="G37" s="11">
        <f>G38+G39</f>
        <v>13688</v>
      </c>
      <c r="H37" s="11">
        <f>H38+H39</f>
        <v>138476</v>
      </c>
      <c r="I37" s="11">
        <f>I38+I39</f>
        <v>80155</v>
      </c>
      <c r="J37" s="11">
        <f>J38+J39</f>
        <v>0</v>
      </c>
      <c r="K37" s="11">
        <f>F37-I37-J37</f>
        <v>72009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110000</v>
      </c>
      <c r="E38" s="11">
        <v>64200</v>
      </c>
      <c r="F38" s="11">
        <f>G38+H38</f>
        <v>111417</v>
      </c>
      <c r="G38" s="11">
        <v>13614</v>
      </c>
      <c r="H38" s="11">
        <v>97803</v>
      </c>
      <c r="I38" s="11">
        <v>48000</v>
      </c>
      <c r="J38" s="11">
        <v>0</v>
      </c>
      <c r="K38" s="11">
        <f>F38-I38-J38</f>
        <v>63417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40000</v>
      </c>
      <c r="E39" s="11">
        <v>8400</v>
      </c>
      <c r="F39" s="11">
        <f>G39+H39</f>
        <v>40747</v>
      </c>
      <c r="G39" s="11">
        <v>74</v>
      </c>
      <c r="H39" s="11">
        <v>40673</v>
      </c>
      <c r="I39" s="11">
        <v>32155</v>
      </c>
      <c r="J39" s="11">
        <v>0</v>
      </c>
      <c r="K39" s="11">
        <f>F39-I39-J39</f>
        <v>8592</v>
      </c>
    </row>
    <row r="40" spans="1:11" s="6" customFormat="1" ht="22.5" x14ac:dyDescent="0.25">
      <c r="A40" s="10" t="s">
        <v>195</v>
      </c>
      <c r="B40" s="10" t="s">
        <v>110</v>
      </c>
      <c r="C40" s="10" t="s">
        <v>111</v>
      </c>
      <c r="D40" s="11">
        <f>D41</f>
        <v>5500</v>
      </c>
      <c r="E40" s="11">
        <f>E41</f>
        <v>5500</v>
      </c>
      <c r="F40" s="11">
        <f>G40+H40</f>
        <v>8602</v>
      </c>
      <c r="G40" s="11">
        <f>G41</f>
        <v>898</v>
      </c>
      <c r="H40" s="11">
        <f>H41</f>
        <v>7704</v>
      </c>
      <c r="I40" s="11">
        <f>I41</f>
        <v>4908</v>
      </c>
      <c r="J40" s="11">
        <f>J41</f>
        <v>0</v>
      </c>
      <c r="K40" s="11">
        <f>F40-I40-J40</f>
        <v>3694</v>
      </c>
    </row>
    <row r="41" spans="1:11" s="6" customFormat="1" x14ac:dyDescent="0.25">
      <c r="A41" s="10" t="s">
        <v>196</v>
      </c>
      <c r="B41" s="10" t="s">
        <v>113</v>
      </c>
      <c r="C41" s="10" t="s">
        <v>114</v>
      </c>
      <c r="D41" s="11">
        <f>D42</f>
        <v>5500</v>
      </c>
      <c r="E41" s="11">
        <f>E42</f>
        <v>5500</v>
      </c>
      <c r="F41" s="11">
        <f>G41+H41</f>
        <v>8602</v>
      </c>
      <c r="G41" s="11">
        <f>G42</f>
        <v>898</v>
      </c>
      <c r="H41" s="11">
        <f>H42</f>
        <v>7704</v>
      </c>
      <c r="I41" s="11">
        <f>I42</f>
        <v>4908</v>
      </c>
      <c r="J41" s="11">
        <f>J42</f>
        <v>0</v>
      </c>
      <c r="K41" s="11">
        <f>F41-I41-J41</f>
        <v>3694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5500</v>
      </c>
      <c r="E42" s="11">
        <v>5500</v>
      </c>
      <c r="F42" s="11">
        <f>G42+H42</f>
        <v>8602</v>
      </c>
      <c r="G42" s="11">
        <v>898</v>
      </c>
      <c r="H42" s="11">
        <v>7704</v>
      </c>
      <c r="I42" s="11">
        <v>4908</v>
      </c>
      <c r="J42" s="11">
        <v>0</v>
      </c>
      <c r="K42" s="11">
        <f>F42-I42-J42</f>
        <v>3694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326600</v>
      </c>
      <c r="E43" s="11">
        <f>E44+E48</f>
        <v>86670</v>
      </c>
      <c r="F43" s="11">
        <f>G43+H43</f>
        <v>328036</v>
      </c>
      <c r="G43" s="11">
        <f>G44+G48</f>
        <v>186688</v>
      </c>
      <c r="H43" s="11">
        <f>H44+H48</f>
        <v>141348</v>
      </c>
      <c r="I43" s="11">
        <f>I44+I48</f>
        <v>89076</v>
      </c>
      <c r="J43" s="11">
        <f>J44+J48</f>
        <v>0</v>
      </c>
      <c r="K43" s="11">
        <f>F43-I43-J43</f>
        <v>238960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6300</v>
      </c>
      <c r="E44" s="11">
        <f>E45</f>
        <v>6300</v>
      </c>
      <c r="F44" s="11">
        <f>G44+H44</f>
        <v>6330</v>
      </c>
      <c r="G44" s="11">
        <f>G45</f>
        <v>0</v>
      </c>
      <c r="H44" s="11">
        <f>H45</f>
        <v>6330</v>
      </c>
      <c r="I44" s="11">
        <f>I45</f>
        <v>348</v>
      </c>
      <c r="J44" s="11">
        <f>J45</f>
        <v>0</v>
      </c>
      <c r="K44" s="11">
        <f>F44-I44-J44</f>
        <v>5982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6300</v>
      </c>
      <c r="E45" s="11">
        <f>+E46</f>
        <v>6300</v>
      </c>
      <c r="F45" s="11">
        <f>G45+H45</f>
        <v>6330</v>
      </c>
      <c r="G45" s="11">
        <f>+G46</f>
        <v>0</v>
      </c>
      <c r="H45" s="11">
        <f>+H46</f>
        <v>6330</v>
      </c>
      <c r="I45" s="11">
        <f>+I46</f>
        <v>348</v>
      </c>
      <c r="J45" s="11">
        <f>+J46</f>
        <v>0</v>
      </c>
      <c r="K45" s="11">
        <f>F45-I45-J45</f>
        <v>5982</v>
      </c>
    </row>
    <row r="46" spans="1:11" s="6" customFormat="1" x14ac:dyDescent="0.25">
      <c r="A46" s="10" t="s">
        <v>197</v>
      </c>
      <c r="B46" s="10" t="s">
        <v>128</v>
      </c>
      <c r="C46" s="10" t="s">
        <v>129</v>
      </c>
      <c r="D46" s="11">
        <f>+D47</f>
        <v>6300</v>
      </c>
      <c r="E46" s="11">
        <f>+E47</f>
        <v>6300</v>
      </c>
      <c r="F46" s="11">
        <f>G46+H46</f>
        <v>6330</v>
      </c>
      <c r="G46" s="11">
        <f>+G47</f>
        <v>0</v>
      </c>
      <c r="H46" s="11">
        <f>+H47</f>
        <v>6330</v>
      </c>
      <c r="I46" s="11">
        <f>+I47</f>
        <v>348</v>
      </c>
      <c r="J46" s="11">
        <f>+J47</f>
        <v>0</v>
      </c>
      <c r="K46" s="11">
        <f>F46-I46-J46</f>
        <v>5982</v>
      </c>
    </row>
    <row r="47" spans="1:11" s="6" customFormat="1" ht="22.5" x14ac:dyDescent="0.25">
      <c r="A47" s="10" t="s">
        <v>198</v>
      </c>
      <c r="B47" s="10" t="s">
        <v>131</v>
      </c>
      <c r="C47" s="10" t="s">
        <v>132</v>
      </c>
      <c r="D47" s="11">
        <v>6300</v>
      </c>
      <c r="E47" s="11">
        <v>6300</v>
      </c>
      <c r="F47" s="11">
        <f>G47+H47</f>
        <v>6330</v>
      </c>
      <c r="G47" s="11">
        <v>0</v>
      </c>
      <c r="H47" s="11">
        <v>6330</v>
      </c>
      <c r="I47" s="11">
        <v>348</v>
      </c>
      <c r="J47" s="11">
        <v>0</v>
      </c>
      <c r="K47" s="11">
        <f>F47-I47-J47</f>
        <v>5982</v>
      </c>
    </row>
    <row r="48" spans="1:11" s="6" customFormat="1" ht="22.5" x14ac:dyDescent="0.25">
      <c r="A48" s="10" t="s">
        <v>199</v>
      </c>
      <c r="B48" s="10" t="s">
        <v>134</v>
      </c>
      <c r="C48" s="10" t="s">
        <v>135</v>
      </c>
      <c r="D48" s="11">
        <f>+D49+D52</f>
        <v>320300</v>
      </c>
      <c r="E48" s="11">
        <f>+E49+E52</f>
        <v>80370</v>
      </c>
      <c r="F48" s="11">
        <f>G48+H48</f>
        <v>321706</v>
      </c>
      <c r="G48" s="11">
        <f>+G49+G52</f>
        <v>186688</v>
      </c>
      <c r="H48" s="11">
        <f>+H49+H52</f>
        <v>135018</v>
      </c>
      <c r="I48" s="11">
        <f>+I49+I52</f>
        <v>88728</v>
      </c>
      <c r="J48" s="11">
        <f>+J49+J52</f>
        <v>0</v>
      </c>
      <c r="K48" s="11">
        <f>F48-I48-J48</f>
        <v>232978</v>
      </c>
    </row>
    <row r="49" spans="1:12" s="6" customFormat="1" ht="22.5" x14ac:dyDescent="0.25">
      <c r="A49" s="10" t="s">
        <v>200</v>
      </c>
      <c r="B49" s="10" t="s">
        <v>137</v>
      </c>
      <c r="C49" s="10" t="s">
        <v>138</v>
      </c>
      <c r="D49" s="11">
        <f>D50</f>
        <v>190000</v>
      </c>
      <c r="E49" s="11">
        <f>E50</f>
        <v>52070</v>
      </c>
      <c r="F49" s="11">
        <f>G49+H49</f>
        <v>191429</v>
      </c>
      <c r="G49" s="11">
        <f>G50</f>
        <v>178067</v>
      </c>
      <c r="H49" s="11">
        <f>H50</f>
        <v>13362</v>
      </c>
      <c r="I49" s="11">
        <f>I50</f>
        <v>14259</v>
      </c>
      <c r="J49" s="11">
        <f>J50</f>
        <v>0</v>
      </c>
      <c r="K49" s="11">
        <f>F49-I49-J49</f>
        <v>177170</v>
      </c>
    </row>
    <row r="50" spans="1:12" s="6" customFormat="1" ht="22.5" x14ac:dyDescent="0.25">
      <c r="A50" s="10" t="s">
        <v>201</v>
      </c>
      <c r="B50" s="10" t="s">
        <v>140</v>
      </c>
      <c r="C50" s="10" t="s">
        <v>141</v>
      </c>
      <c r="D50" s="11">
        <f>D51</f>
        <v>190000</v>
      </c>
      <c r="E50" s="11">
        <f>E51</f>
        <v>52070</v>
      </c>
      <c r="F50" s="11">
        <f>G50+H50</f>
        <v>191429</v>
      </c>
      <c r="G50" s="11">
        <f>G51</f>
        <v>178067</v>
      </c>
      <c r="H50" s="11">
        <f>H51</f>
        <v>13362</v>
      </c>
      <c r="I50" s="11">
        <f>I51</f>
        <v>14259</v>
      </c>
      <c r="J50" s="11">
        <f>J51</f>
        <v>0</v>
      </c>
      <c r="K50" s="11">
        <f>F50-I50-J50</f>
        <v>177170</v>
      </c>
    </row>
    <row r="51" spans="1:12" s="6" customFormat="1" ht="22.5" x14ac:dyDescent="0.25">
      <c r="A51" s="10" t="s">
        <v>136</v>
      </c>
      <c r="B51" s="10" t="s">
        <v>143</v>
      </c>
      <c r="C51" s="10" t="s">
        <v>144</v>
      </c>
      <c r="D51" s="11">
        <v>190000</v>
      </c>
      <c r="E51" s="11">
        <v>52070</v>
      </c>
      <c r="F51" s="11">
        <f>G51+H51</f>
        <v>191429</v>
      </c>
      <c r="G51" s="11">
        <v>178067</v>
      </c>
      <c r="H51" s="11">
        <v>13362</v>
      </c>
      <c r="I51" s="11">
        <v>14259</v>
      </c>
      <c r="J51" s="11">
        <v>0</v>
      </c>
      <c r="K51" s="11">
        <f>F51-I51-J51</f>
        <v>177170</v>
      </c>
    </row>
    <row r="52" spans="1:12" s="6" customFormat="1" ht="33" x14ac:dyDescent="0.25">
      <c r="A52" s="10" t="s">
        <v>202</v>
      </c>
      <c r="B52" s="10" t="s">
        <v>146</v>
      </c>
      <c r="C52" s="10" t="s">
        <v>147</v>
      </c>
      <c r="D52" s="11">
        <f>+D53</f>
        <v>130300</v>
      </c>
      <c r="E52" s="11">
        <f>+E53</f>
        <v>28300</v>
      </c>
      <c r="F52" s="11">
        <f>G52+H52</f>
        <v>130277</v>
      </c>
      <c r="G52" s="11">
        <f>+G53</f>
        <v>8621</v>
      </c>
      <c r="H52" s="11">
        <f>+H53</f>
        <v>121656</v>
      </c>
      <c r="I52" s="11">
        <f>+I53</f>
        <v>74469</v>
      </c>
      <c r="J52" s="11">
        <f>+J53</f>
        <v>0</v>
      </c>
      <c r="K52" s="11">
        <f>F52-I52-J52</f>
        <v>55808</v>
      </c>
    </row>
    <row r="53" spans="1:12" s="6" customFormat="1" x14ac:dyDescent="0.25">
      <c r="A53" s="10" t="s">
        <v>203</v>
      </c>
      <c r="B53" s="10" t="s">
        <v>149</v>
      </c>
      <c r="C53" s="10" t="s">
        <v>150</v>
      </c>
      <c r="D53" s="11">
        <v>130300</v>
      </c>
      <c r="E53" s="11">
        <v>28300</v>
      </c>
      <c r="F53" s="11">
        <f>G53+H53</f>
        <v>130277</v>
      </c>
      <c r="G53" s="11">
        <v>8621</v>
      </c>
      <c r="H53" s="11">
        <v>121656</v>
      </c>
      <c r="I53" s="11">
        <v>74469</v>
      </c>
      <c r="J53" s="11">
        <v>0</v>
      </c>
      <c r="K53" s="11">
        <f>F53-I53-J53</f>
        <v>55808</v>
      </c>
    </row>
    <row r="54" spans="1:12" s="6" customFormat="1" x14ac:dyDescent="0.25">
      <c r="A54" s="10" t="s">
        <v>204</v>
      </c>
      <c r="B54" s="10" t="s">
        <v>161</v>
      </c>
      <c r="C54" s="10" t="s">
        <v>162</v>
      </c>
      <c r="D54" s="11">
        <f>D55</f>
        <v>0</v>
      </c>
      <c r="E54" s="11">
        <f>E55</f>
        <v>0</v>
      </c>
      <c r="F54" s="11">
        <f>G54+H54</f>
        <v>10112</v>
      </c>
      <c r="G54" s="11">
        <f>G55</f>
        <v>0</v>
      </c>
      <c r="H54" s="11">
        <f>H55</f>
        <v>10112</v>
      </c>
      <c r="I54" s="11">
        <f>I55</f>
        <v>10112</v>
      </c>
      <c r="J54" s="11">
        <f>J55</f>
        <v>0</v>
      </c>
      <c r="K54" s="11">
        <f>F54-I54-J54</f>
        <v>0</v>
      </c>
    </row>
    <row r="55" spans="1:12" s="6" customFormat="1" ht="22.5" x14ac:dyDescent="0.25">
      <c r="A55" s="10" t="s">
        <v>205</v>
      </c>
      <c r="B55" s="10" t="s">
        <v>164</v>
      </c>
      <c r="C55" s="10" t="s">
        <v>165</v>
      </c>
      <c r="D55" s="11">
        <f>D56</f>
        <v>0</v>
      </c>
      <c r="E55" s="11">
        <f>E56</f>
        <v>0</v>
      </c>
      <c r="F55" s="11">
        <f>G55+H55</f>
        <v>10112</v>
      </c>
      <c r="G55" s="11">
        <f>G56</f>
        <v>0</v>
      </c>
      <c r="H55" s="11">
        <f>H56</f>
        <v>10112</v>
      </c>
      <c r="I55" s="11">
        <f>I56</f>
        <v>10112</v>
      </c>
      <c r="J55" s="11">
        <f>J56</f>
        <v>0</v>
      </c>
      <c r="K55" s="11">
        <f>F55-I55-J55</f>
        <v>0</v>
      </c>
    </row>
    <row r="56" spans="1:12" s="6" customFormat="1" ht="96" x14ac:dyDescent="0.25">
      <c r="A56" s="10" t="s">
        <v>206</v>
      </c>
      <c r="B56" s="10" t="s">
        <v>167</v>
      </c>
      <c r="C56" s="10" t="s">
        <v>168</v>
      </c>
      <c r="D56" s="11">
        <f>+D57</f>
        <v>0</v>
      </c>
      <c r="E56" s="11">
        <f>+E57</f>
        <v>0</v>
      </c>
      <c r="F56" s="11">
        <f>G56+H56</f>
        <v>10112</v>
      </c>
      <c r="G56" s="11">
        <f>+G57</f>
        <v>0</v>
      </c>
      <c r="H56" s="11">
        <f>+H57</f>
        <v>10112</v>
      </c>
      <c r="I56" s="11">
        <f>+I57</f>
        <v>10112</v>
      </c>
      <c r="J56" s="11">
        <f>+J57</f>
        <v>0</v>
      </c>
      <c r="K56" s="11">
        <f>F56-I56-J56</f>
        <v>0</v>
      </c>
    </row>
    <row r="57" spans="1:12" s="6" customFormat="1" ht="43.5" x14ac:dyDescent="0.25">
      <c r="A57" s="10" t="s">
        <v>151</v>
      </c>
      <c r="B57" s="10" t="s">
        <v>170</v>
      </c>
      <c r="C57" s="10" t="s">
        <v>171</v>
      </c>
      <c r="D57" s="11">
        <v>0</v>
      </c>
      <c r="E57" s="11">
        <v>0</v>
      </c>
      <c r="F57" s="11">
        <f>G57+H57</f>
        <v>10112</v>
      </c>
      <c r="G57" s="11">
        <v>0</v>
      </c>
      <c r="H57" s="11">
        <v>10112</v>
      </c>
      <c r="I57" s="11">
        <v>10112</v>
      </c>
      <c r="J57" s="11">
        <v>0</v>
      </c>
      <c r="K57" s="11">
        <f>F57-I57-J57</f>
        <v>0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25">
      <c r="A59" s="13" t="s">
        <v>181</v>
      </c>
      <c r="B59" s="13"/>
      <c r="C59" s="13"/>
      <c r="D59" s="13"/>
      <c r="E59" s="13"/>
      <c r="F59" s="13"/>
      <c r="G59" s="13"/>
      <c r="H59" s="13"/>
      <c r="I59" s="13" t="s">
        <v>183</v>
      </c>
      <c r="J59" s="13"/>
      <c r="K59" s="13"/>
      <c r="L59" s="13"/>
    </row>
    <row r="60" spans="1:12" x14ac:dyDescent="0.25">
      <c r="A60" s="3" t="s">
        <v>182</v>
      </c>
      <c r="B60" s="3"/>
      <c r="C60" s="3"/>
      <c r="D60" s="3"/>
      <c r="E60" s="3"/>
      <c r="F60" s="3"/>
      <c r="G60" s="3"/>
      <c r="H60" s="3"/>
      <c r="I60" s="3" t="s">
        <v>184</v>
      </c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2">
    <mergeCell ref="A59:D59"/>
    <mergeCell ref="A60:D60"/>
    <mergeCell ref="E59:H59"/>
    <mergeCell ref="E60:H60"/>
    <mergeCell ref="I59:L59"/>
    <mergeCell ref="I60:L6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7EBBA-6D11-4417-A7DC-5B55FA325FB7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208</v>
      </c>
      <c r="C11" s="10" t="s">
        <v>21</v>
      </c>
      <c r="D11" s="11">
        <f>+D12+D15</f>
        <v>523415</v>
      </c>
      <c r="E11" s="11">
        <f>+E12+E15</f>
        <v>47415</v>
      </c>
      <c r="F11" s="11">
        <f>G11+H11</f>
        <v>17409</v>
      </c>
      <c r="G11" s="11">
        <f>+G12+G15</f>
        <v>0</v>
      </c>
      <c r="H11" s="11">
        <f>+H12+H15</f>
        <v>17409</v>
      </c>
      <c r="I11" s="11">
        <f>+I12+I15</f>
        <v>17409</v>
      </c>
      <c r="J11" s="11">
        <f>+J12+J15</f>
        <v>0</v>
      </c>
      <c r="K11" s="11">
        <f>F11-I11-J11</f>
        <v>0</v>
      </c>
    </row>
    <row r="12" spans="1:11" s="6" customFormat="1" ht="22.5" x14ac:dyDescent="0.25">
      <c r="A12" s="10" t="s">
        <v>67</v>
      </c>
      <c r="B12" s="10" t="s">
        <v>152</v>
      </c>
      <c r="C12" s="10" t="s">
        <v>153</v>
      </c>
      <c r="D12" s="11">
        <f>D13</f>
        <v>0</v>
      </c>
      <c r="E12" s="11">
        <f>E13</f>
        <v>0</v>
      </c>
      <c r="F12" s="11">
        <f>G12+H12</f>
        <v>17409</v>
      </c>
      <c r="G12" s="11">
        <f>G13</f>
        <v>0</v>
      </c>
      <c r="H12" s="11">
        <f>H13</f>
        <v>17409</v>
      </c>
      <c r="I12" s="11">
        <f>I13</f>
        <v>17409</v>
      </c>
      <c r="J12" s="11">
        <f>J13</f>
        <v>0</v>
      </c>
      <c r="K12" s="11">
        <f>F12-I12-J12</f>
        <v>0</v>
      </c>
    </row>
    <row r="13" spans="1:11" s="6" customFormat="1" ht="43.5" x14ac:dyDescent="0.25">
      <c r="A13" s="10" t="s">
        <v>70</v>
      </c>
      <c r="B13" s="10" t="s">
        <v>155</v>
      </c>
      <c r="C13" s="10" t="s">
        <v>156</v>
      </c>
      <c r="D13" s="11">
        <f>+D14</f>
        <v>0</v>
      </c>
      <c r="E13" s="11">
        <f>+E14</f>
        <v>0</v>
      </c>
      <c r="F13" s="11">
        <f>G13+H13</f>
        <v>17409</v>
      </c>
      <c r="G13" s="11">
        <f>+G14</f>
        <v>0</v>
      </c>
      <c r="H13" s="11">
        <f>+H14</f>
        <v>17409</v>
      </c>
      <c r="I13" s="11">
        <f>+I14</f>
        <v>17409</v>
      </c>
      <c r="J13" s="11">
        <f>+J14</f>
        <v>0</v>
      </c>
      <c r="K13" s="11">
        <f>F13-I13-J13</f>
        <v>0</v>
      </c>
    </row>
    <row r="14" spans="1:11" s="6" customFormat="1" ht="33" x14ac:dyDescent="0.25">
      <c r="A14" s="10" t="s">
        <v>76</v>
      </c>
      <c r="B14" s="10" t="s">
        <v>158</v>
      </c>
      <c r="C14" s="10" t="s">
        <v>159</v>
      </c>
      <c r="D14" s="11">
        <v>0</v>
      </c>
      <c r="E14" s="11">
        <v>0</v>
      </c>
      <c r="F14" s="11">
        <f>G14+H14</f>
        <v>17409</v>
      </c>
      <c r="G14" s="11">
        <v>0</v>
      </c>
      <c r="H14" s="11">
        <v>17409</v>
      </c>
      <c r="I14" s="11">
        <v>17409</v>
      </c>
      <c r="J14" s="11">
        <v>0</v>
      </c>
      <c r="K14" s="11">
        <f>F14-I14-J14</f>
        <v>0</v>
      </c>
    </row>
    <row r="15" spans="1:11" s="6" customFormat="1" x14ac:dyDescent="0.25">
      <c r="A15" s="10" t="s">
        <v>88</v>
      </c>
      <c r="B15" s="10" t="s">
        <v>161</v>
      </c>
      <c r="C15" s="10" t="s">
        <v>162</v>
      </c>
      <c r="D15" s="11">
        <f>D16</f>
        <v>523415</v>
      </c>
      <c r="E15" s="11">
        <f>E16</f>
        <v>47415</v>
      </c>
      <c r="F15" s="11">
        <f>G15+H15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192</v>
      </c>
      <c r="B16" s="10" t="s">
        <v>164</v>
      </c>
      <c r="C16" s="10" t="s">
        <v>165</v>
      </c>
      <c r="D16" s="11">
        <f>D17</f>
        <v>523415</v>
      </c>
      <c r="E16" s="11">
        <f>E17</f>
        <v>47415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96" x14ac:dyDescent="0.25">
      <c r="A17" s="10" t="s">
        <v>91</v>
      </c>
      <c r="B17" s="10" t="s">
        <v>167</v>
      </c>
      <c r="C17" s="10" t="s">
        <v>168</v>
      </c>
      <c r="D17" s="11">
        <f>+D18</f>
        <v>523415</v>
      </c>
      <c r="E17" s="11">
        <f>+E18</f>
        <v>47415</v>
      </c>
      <c r="F17" s="11">
        <f>G17+H17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F17-I17-J17</f>
        <v>0</v>
      </c>
    </row>
    <row r="18" spans="1:12" s="6" customFormat="1" ht="33" x14ac:dyDescent="0.25">
      <c r="A18" s="10" t="s">
        <v>209</v>
      </c>
      <c r="B18" s="10" t="s">
        <v>173</v>
      </c>
      <c r="C18" s="10" t="s">
        <v>174</v>
      </c>
      <c r="D18" s="11">
        <f>D19+D20</f>
        <v>523415</v>
      </c>
      <c r="E18" s="11">
        <f>E19+E20</f>
        <v>47415</v>
      </c>
      <c r="F18" s="11">
        <f>G18+H18</f>
        <v>0</v>
      </c>
      <c r="G18" s="11">
        <f>G19+G20</f>
        <v>0</v>
      </c>
      <c r="H18" s="11">
        <f>H19+H20</f>
        <v>0</v>
      </c>
      <c r="I18" s="11">
        <f>I19+I20</f>
        <v>0</v>
      </c>
      <c r="J18" s="11">
        <f>J19+J20</f>
        <v>0</v>
      </c>
      <c r="K18" s="11">
        <f>F18-I18-J18</f>
        <v>0</v>
      </c>
    </row>
    <row r="19" spans="1:12" s="6" customFormat="1" x14ac:dyDescent="0.25">
      <c r="A19" s="10" t="s">
        <v>210</v>
      </c>
      <c r="B19" s="10" t="s">
        <v>176</v>
      </c>
      <c r="C19" s="10" t="s">
        <v>177</v>
      </c>
      <c r="D19" s="11">
        <v>439843</v>
      </c>
      <c r="E19" s="11">
        <v>39843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211</v>
      </c>
      <c r="B20" s="10" t="s">
        <v>179</v>
      </c>
      <c r="C20" s="10" t="s">
        <v>180</v>
      </c>
      <c r="D20" s="11">
        <v>83572</v>
      </c>
      <c r="E20" s="11">
        <v>7572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181</v>
      </c>
      <c r="B22" s="13"/>
      <c r="C22" s="13"/>
      <c r="D22" s="13"/>
      <c r="E22" s="13"/>
      <c r="F22" s="13"/>
      <c r="G22" s="13"/>
      <c r="H22" s="13"/>
      <c r="I22" s="13" t="s">
        <v>183</v>
      </c>
      <c r="J22" s="13"/>
      <c r="K22" s="13"/>
      <c r="L22" s="13"/>
    </row>
    <row r="23" spans="1:12" x14ac:dyDescent="0.25">
      <c r="A23" s="3" t="s">
        <v>182</v>
      </c>
      <c r="B23" s="3"/>
      <c r="C23" s="3"/>
      <c r="D23" s="3"/>
      <c r="E23" s="3"/>
      <c r="F23" s="3"/>
      <c r="G23" s="3"/>
      <c r="H23" s="3"/>
      <c r="I23" s="3" t="s">
        <v>184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2026-02-16T09:27:30Z</dcterms:created>
  <dcterms:modified xsi:type="dcterms:W3CDTF">2026-02-16T09:27:37Z</dcterms:modified>
</cp:coreProperties>
</file>