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J18" i="1"/>
  <c r="F20" i="1"/>
  <c r="D21" i="1"/>
  <c r="D20" i="1" s="1"/>
  <c r="E21" i="1"/>
  <c r="E20" i="1" s="1"/>
  <c r="F21" i="1"/>
  <c r="G21" i="1"/>
  <c r="G20" i="1" s="1"/>
  <c r="H21" i="1"/>
  <c r="H20" i="1" s="1"/>
  <c r="I21" i="1"/>
  <c r="I20" i="1" s="1"/>
  <c r="K21" i="1"/>
  <c r="K20" i="1" s="1"/>
  <c r="J22" i="1"/>
  <c r="J23" i="1"/>
  <c r="D24" i="1"/>
  <c r="E24" i="1"/>
  <c r="F24" i="1"/>
  <c r="G24" i="1"/>
  <c r="H24" i="1"/>
  <c r="I24" i="1"/>
  <c r="J24" i="1"/>
  <c r="K24" i="1"/>
  <c r="J25" i="1"/>
  <c r="J26" i="1"/>
  <c r="D28" i="1"/>
  <c r="D27" i="1" s="1"/>
  <c r="E28" i="1"/>
  <c r="E27" i="1" s="1"/>
  <c r="F28" i="1"/>
  <c r="F27" i="1" s="1"/>
  <c r="G28" i="1"/>
  <c r="G27" i="1" s="1"/>
  <c r="H28" i="1"/>
  <c r="H27" i="1" s="1"/>
  <c r="J27" i="1" s="1"/>
  <c r="I28" i="1"/>
  <c r="I27" i="1" s="1"/>
  <c r="J28" i="1"/>
  <c r="K28" i="1"/>
  <c r="K27" i="1" s="1"/>
  <c r="J29" i="1"/>
  <c r="J30" i="1"/>
  <c r="J31" i="1"/>
  <c r="J32" i="1"/>
  <c r="D34" i="1"/>
  <c r="D33" i="1" s="1"/>
  <c r="E34" i="1"/>
  <c r="E33" i="1" s="1"/>
  <c r="F34" i="1"/>
  <c r="G34" i="1"/>
  <c r="G33" i="1" s="1"/>
  <c r="H34" i="1"/>
  <c r="H33" i="1" s="1"/>
  <c r="I34" i="1"/>
  <c r="I33" i="1" s="1"/>
  <c r="K34" i="1"/>
  <c r="K33" i="1" s="1"/>
  <c r="J35" i="1"/>
  <c r="D36" i="1"/>
  <c r="E36" i="1"/>
  <c r="F36" i="1"/>
  <c r="F33" i="1" s="1"/>
  <c r="G36" i="1"/>
  <c r="H36" i="1"/>
  <c r="J36" i="1" s="1"/>
  <c r="I36" i="1"/>
  <c r="K36" i="1"/>
  <c r="J37" i="1"/>
  <c r="D40" i="1"/>
  <c r="D39" i="1" s="1"/>
  <c r="D38" i="1" s="1"/>
  <c r="E40" i="1"/>
  <c r="E39" i="1" s="1"/>
  <c r="E38" i="1" s="1"/>
  <c r="F40" i="1"/>
  <c r="F39" i="1" s="1"/>
  <c r="F38" i="1" s="1"/>
  <c r="G40" i="1"/>
  <c r="G39" i="1" s="1"/>
  <c r="G38" i="1" s="1"/>
  <c r="H40" i="1"/>
  <c r="H39" i="1" s="1"/>
  <c r="I40" i="1"/>
  <c r="I39" i="1" s="1"/>
  <c r="I38" i="1" s="1"/>
  <c r="J40" i="1"/>
  <c r="K40" i="1"/>
  <c r="K39" i="1" s="1"/>
  <c r="K38" i="1" s="1"/>
  <c r="J41" i="1"/>
  <c r="J42" i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I44" i="1" s="1"/>
  <c r="I43" i="1" s="1"/>
  <c r="J45" i="1"/>
  <c r="K45" i="1"/>
  <c r="K44" i="1" s="1"/>
  <c r="K43" i="1" s="1"/>
  <c r="J46" i="1"/>
  <c r="J47" i="1"/>
  <c r="D48" i="1"/>
  <c r="E48" i="1"/>
  <c r="F48" i="1"/>
  <c r="G48" i="1"/>
  <c r="H48" i="1"/>
  <c r="J48" i="1" s="1"/>
  <c r="I48" i="1"/>
  <c r="K48" i="1"/>
  <c r="J49" i="1"/>
  <c r="J51" i="1"/>
  <c r="D52" i="1"/>
  <c r="E52" i="1"/>
  <c r="F52" i="1"/>
  <c r="G52" i="1"/>
  <c r="H52" i="1"/>
  <c r="J52" i="1" s="1"/>
  <c r="I52" i="1"/>
  <c r="K52" i="1"/>
  <c r="J53" i="1"/>
  <c r="G19" i="1" l="1"/>
  <c r="J20" i="1"/>
  <c r="H19" i="1"/>
  <c r="J19" i="1" s="1"/>
  <c r="H38" i="1"/>
  <c r="J38" i="1" s="1"/>
  <c r="J39" i="1"/>
  <c r="E19" i="1"/>
  <c r="E11" i="1" s="1"/>
  <c r="E50" i="1" s="1"/>
  <c r="H12" i="1"/>
  <c r="J13" i="1"/>
  <c r="D19" i="1"/>
  <c r="G11" i="1"/>
  <c r="G50" i="1" s="1"/>
  <c r="J33" i="1"/>
  <c r="F19" i="1"/>
  <c r="F11" i="1"/>
  <c r="F50" i="1" s="1"/>
  <c r="K19" i="1"/>
  <c r="K11" i="1" s="1"/>
  <c r="K50" i="1" s="1"/>
  <c r="H43" i="1"/>
  <c r="J43" i="1" s="1"/>
  <c r="J44" i="1"/>
  <c r="I19" i="1"/>
  <c r="I11" i="1" s="1"/>
  <c r="I50" i="1" s="1"/>
  <c r="D11" i="1"/>
  <c r="D50" i="1" s="1"/>
  <c r="J34" i="1"/>
  <c r="J21" i="1"/>
  <c r="J12" i="1" l="1"/>
  <c r="H11" i="1"/>
  <c r="J11" i="1" l="1"/>
  <c r="H50" i="1"/>
  <c r="J50" i="1" s="1"/>
</calcChain>
</file>

<file path=xl/sharedStrings.xml><?xml version="1.0" encoding="utf-8"?>
<sst xmlns="http://schemas.openxmlformats.org/spreadsheetml/2006/main" count="167" uniqueCount="154">
  <si>
    <t>JUDETUL VASLUI</t>
  </si>
  <si>
    <t>COMUNA VUTCANI</t>
  </si>
  <si>
    <t>CIF 3337680</t>
  </si>
  <si>
    <t xml:space="preserve"> Anexa 13</t>
  </si>
  <si>
    <t>Cont de executie - Cheltuieli - Bugetul local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</si>
  <si>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</si>
  <si>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</si>
  <si>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</si>
  <si>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</si>
  <si>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</si>
  <si>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</si>
  <si>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</si>
  <si>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</si>
  <si>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</si>
  <si>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</si>
  <si>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</si>
  <si>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</si>
  <si>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</si>
  <si>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</si>
  <si>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</si>
  <si>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</si>
  <si>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</si>
  <si>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</si>
  <si>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</si>
  <si>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</si>
  <si>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</si>
  <si>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</si>
  <si>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</si>
  <si>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</si>
  <si>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</si>
  <si>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</si>
  <si>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</si>
  <si>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</si>
  <si>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</si>
  <si>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</si>
  <si>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</si>
  <si>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</si>
  <si>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</si>
  <si>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</si>
  <si>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</si>
  <si>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</si>
  <si>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</si>
  <si>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</si>
  <si>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</si>
  <si>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</si>
  <si>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</si>
  <si>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</si>
  <si>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</si>
  <si>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</si>
  <si>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</si>
  <si>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</si>
  <si>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</si>
  <si>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</si>
  <si>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</si>
  <si>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</si>
  <si>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</si>
  <si>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</si>
  <si>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</si>
  <si>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</si>
  <si>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</si>
  <si>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</si>
  <si>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</si>
  <si>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</si>
  <si>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</si>
  <si>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</si>
  <si>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</si>
  <si>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</si>
  <si>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</si>
  <si>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</si>
  <si>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</si>
  <si>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</si>
  <si>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</si>
  <si>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</si>
  <si>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</si>
  <si>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</si>
  <si>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</si>
  <si>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</si>
  <si>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</si>
  <si>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</si>
  <si>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</si>
  <si>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66</t>
  </si>
  <si>
    <t>Servicii religioase</t>
  </si>
  <si>
    <t>67.02.06</t>
  </si>
  <si>
    <t>67</t>
  </si>
  <si>
    <t>Alte servicii in domeniile culturii, recreerii si religiei</t>
  </si>
  <si>
    <t>67.02.50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</si>
  <si>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</si>
  <si>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</si>
  <si>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</si>
  <si>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</si>
  <si>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</si>
  <si>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</si>
  <si>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</si>
  <si>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</si>
  <si>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</si>
  <si>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</si>
  <si>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</si>
  <si>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</si>
  <si>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</si>
  <si>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</si>
  <si>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</si>
  <si>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</si>
  <si>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</si>
  <si>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</si>
  <si>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</si>
  <si>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</si>
  <si>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</si>
  <si>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83</t>
  </si>
  <si>
    <t>Locuinte   (cod 70.02.03.01+70.02.03.30)</t>
  </si>
  <si>
    <t>70.02.03</t>
  </si>
  <si>
    <t>85</t>
  </si>
  <si>
    <t>Alte cheltuieli in domeniul locuintelor</t>
  </si>
  <si>
    <t>70.02.03.30</t>
  </si>
  <si>
    <t>89</t>
  </si>
  <si>
    <t>Iluminat public si electrificari rurale</t>
  </si>
  <si>
    <t>70.02.06</t>
  </si>
  <si>
    <t>99</t>
  </si>
  <si>
    <t>Partea a V-a ACTIUNI ECONOMICE   (cod 80.02+81.02+83.02+84.02+87.02)</t>
  </si>
  <si>
    <t>79.02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</si>
  <si>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</si>
  <si>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</si>
  <si>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</si>
  <si>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</si>
  <si>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</si>
  <si>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</si>
  <si>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</si>
  <si>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</si>
  <si>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</si>
  <si>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119</t>
  </si>
  <si>
    <t>Transport in comun</t>
  </si>
  <si>
    <t>84.02.03.02</t>
  </si>
  <si>
    <t>126</t>
  </si>
  <si>
    <t>Alte actiuni economice (cod 87.02.01+87.02.03 la 87.02.05+87.02.50)</t>
  </si>
  <si>
    <t>87.02</t>
  </si>
  <si>
    <t>131</t>
  </si>
  <si>
    <t>Alte actiuni economice</t>
  </si>
  <si>
    <t>87.02.50</t>
  </si>
  <si>
    <t>132</t>
  </si>
  <si>
    <t>VII. REZERVE, EXCEDENT / DEFICIT</t>
  </si>
  <si>
    <t>96.02</t>
  </si>
  <si>
    <t>136</t>
  </si>
  <si>
    <t xml:space="preserve">    Excedentul secţiunii de dezvoltare</t>
  </si>
  <si>
    <t>98.02.97</t>
  </si>
  <si>
    <t>=</t>
  </si>
  <si>
    <t>137</t>
  </si>
  <si>
    <t>DEFICIT          99.02.96 + 99.02.97</t>
  </si>
  <si>
    <t>99.02</t>
  </si>
  <si>
    <t>138</t>
  </si>
  <si>
    <t xml:space="preserve">    Deficitul secţiunii de funcţionare</t>
  </si>
  <si>
    <t>99.02.96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</si>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</sst>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D12+D19+D38+D43</f>
        <v>4055603</v>
      </c>
      <c r="E11" s="11">
        <f>E12+E19+E38+E43</f>
        <v>2771883</v>
      </c>
      <c r="F11" s="11">
        <f>F12+F19+F38+F43</f>
        <v>4055603</v>
      </c>
      <c r="G11" s="11">
        <f>G12+G19+G38+G43</f>
        <v>4055603</v>
      </c>
      <c r="H11" s="11">
        <f>H12+H19+H38+H43</f>
        <v>3990313</v>
      </c>
      <c r="I11" s="11">
        <f>I12+I19+I38+I43</f>
        <v>3787555</v>
      </c>
      <c r="J11" s="11">
        <f>H11-I11</f>
        <v>202758</v>
      </c>
      <c r="K11" s="11">
        <f>K12+K19+K38+K43</f>
        <v>3053931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995700</v>
      </c>
      <c r="E12" s="11">
        <f>E13+E16</f>
        <v>993700</v>
      </c>
      <c r="F12" s="11">
        <f>F13+F16</f>
        <v>995700</v>
      </c>
      <c r="G12" s="11">
        <f>G13+G16</f>
        <v>995700</v>
      </c>
      <c r="H12" s="11">
        <f>H13+H16</f>
        <v>959352</v>
      </c>
      <c r="I12" s="11">
        <f>I13+I16</f>
        <v>888524</v>
      </c>
      <c r="J12" s="11">
        <f>H12-I12</f>
        <v>70828</v>
      </c>
      <c r="K12" s="11">
        <f>K13+K16</f>
        <v>932652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990320</v>
      </c>
      <c r="E13" s="11">
        <f>E14</f>
        <v>856700</v>
      </c>
      <c r="F13" s="11">
        <f>F14</f>
        <v>990320</v>
      </c>
      <c r="G13" s="11">
        <f>G14</f>
        <v>990320</v>
      </c>
      <c r="H13" s="11">
        <f>H14</f>
        <v>953972</v>
      </c>
      <c r="I13" s="11">
        <f>I14</f>
        <v>883152</v>
      </c>
      <c r="J13" s="11">
        <f>H13-I13</f>
        <v>70820</v>
      </c>
      <c r="K13" s="11">
        <f>K14</f>
        <v>927280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990320</v>
      </c>
      <c r="E14" s="11">
        <f>E15</f>
        <v>856700</v>
      </c>
      <c r="F14" s="11">
        <f>F15</f>
        <v>990320</v>
      </c>
      <c r="G14" s="11">
        <f>G15</f>
        <v>990320</v>
      </c>
      <c r="H14" s="11">
        <f>H15</f>
        <v>953972</v>
      </c>
      <c r="I14" s="11">
        <f>I15</f>
        <v>883152</v>
      </c>
      <c r="J14" s="11">
        <f>H14-I14</f>
        <v>70820</v>
      </c>
      <c r="K14" s="11">
        <f>K15</f>
        <v>927280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990320</v>
      </c>
      <c r="E15" s="11">
        <v>856700</v>
      </c>
      <c r="F15" s="11">
        <v>990320</v>
      </c>
      <c r="G15" s="11">
        <v>990320</v>
      </c>
      <c r="H15" s="11">
        <v>953972</v>
      </c>
      <c r="I15" s="11">
        <v>883152</v>
      </c>
      <c r="J15" s="11">
        <f>H15-I15</f>
        <v>70820</v>
      </c>
      <c r="K15" s="11">
        <v>927280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D17+D18</f>
        <v>5380</v>
      </c>
      <c r="E16" s="11">
        <f>E17+E18</f>
        <v>137000</v>
      </c>
      <c r="F16" s="11">
        <f>F17+F18</f>
        <v>5380</v>
      </c>
      <c r="G16" s="11">
        <f>G17+G18</f>
        <v>5380</v>
      </c>
      <c r="H16" s="11">
        <f>H17+H18</f>
        <v>5380</v>
      </c>
      <c r="I16" s="11">
        <f>I17+I18</f>
        <v>5372</v>
      </c>
      <c r="J16" s="11">
        <f>H16-I16</f>
        <v>8</v>
      </c>
      <c r="K16" s="11">
        <f>K17+K18</f>
        <v>5372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137000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5380</v>
      </c>
      <c r="E18" s="11">
        <v>0</v>
      </c>
      <c r="F18" s="11">
        <v>5380</v>
      </c>
      <c r="G18" s="11">
        <v>5380</v>
      </c>
      <c r="H18" s="11">
        <v>5380</v>
      </c>
      <c r="I18" s="11">
        <v>5372</v>
      </c>
      <c r="J18" s="11">
        <f>H18-I18</f>
        <v>8</v>
      </c>
      <c r="K18" s="11">
        <v>5372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D20+D27+D33</f>
        <v>1562776</v>
      </c>
      <c r="E19" s="11">
        <f>E20+E27+E33</f>
        <v>1348183</v>
      </c>
      <c r="F19" s="11">
        <f>F20+F27+F33</f>
        <v>1562776</v>
      </c>
      <c r="G19" s="11">
        <f>G20+G27+G33</f>
        <v>1562776</v>
      </c>
      <c r="H19" s="11">
        <f>H20+H27+H33</f>
        <v>1533834</v>
      </c>
      <c r="I19" s="11">
        <f>I20+I27+I33</f>
        <v>1487005</v>
      </c>
      <c r="J19" s="11">
        <f>H19-I19</f>
        <v>46829</v>
      </c>
      <c r="K19" s="11">
        <f>K20+K27+K33</f>
        <v>1489379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f>D21+D24+D26</f>
        <v>803483</v>
      </c>
      <c r="E20" s="11">
        <f>E21+E24+E26</f>
        <v>796483</v>
      </c>
      <c r="F20" s="11">
        <f>F21+F24+F26</f>
        <v>803483</v>
      </c>
      <c r="G20" s="11">
        <f>G21+G24+G26</f>
        <v>803483</v>
      </c>
      <c r="H20" s="11">
        <f>H21+H24+H26</f>
        <v>790987</v>
      </c>
      <c r="I20" s="11">
        <f>I21+I24+I26</f>
        <v>784368</v>
      </c>
      <c r="J20" s="11">
        <f>H20-I20</f>
        <v>6619</v>
      </c>
      <c r="K20" s="11">
        <f>K21+K24+K26</f>
        <v>764929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D22+D23</f>
        <v>293516</v>
      </c>
      <c r="E21" s="11">
        <f>E22+E23</f>
        <v>293516</v>
      </c>
      <c r="F21" s="11">
        <f>F22+F23</f>
        <v>293516</v>
      </c>
      <c r="G21" s="11">
        <f>G22+G23</f>
        <v>293516</v>
      </c>
      <c r="H21" s="11">
        <f>H22+H23</f>
        <v>285514</v>
      </c>
      <c r="I21" s="11">
        <f>I22+I23</f>
        <v>285514</v>
      </c>
      <c r="J21" s="11">
        <f>H21-I21</f>
        <v>0</v>
      </c>
      <c r="K21" s="11">
        <f>K22+K23</f>
        <v>268691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92816</v>
      </c>
      <c r="E22" s="11">
        <v>92816</v>
      </c>
      <c r="F22" s="11">
        <v>92816</v>
      </c>
      <c r="G22" s="11">
        <v>92816</v>
      </c>
      <c r="H22" s="11">
        <v>89519</v>
      </c>
      <c r="I22" s="11">
        <v>89519</v>
      </c>
      <c r="J22" s="11">
        <f>H22-I22</f>
        <v>0</v>
      </c>
      <c r="K22" s="11">
        <v>83537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200700</v>
      </c>
      <c r="E23" s="11">
        <v>200700</v>
      </c>
      <c r="F23" s="11">
        <v>200700</v>
      </c>
      <c r="G23" s="11">
        <v>200700</v>
      </c>
      <c r="H23" s="11">
        <v>195995</v>
      </c>
      <c r="I23" s="11">
        <v>195995</v>
      </c>
      <c r="J23" s="11">
        <f>H23-I23</f>
        <v>0</v>
      </c>
      <c r="K23" s="11">
        <v>185154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</f>
        <v>502967</v>
      </c>
      <c r="E24" s="11">
        <f>E25</f>
        <v>502967</v>
      </c>
      <c r="F24" s="11">
        <f>F25</f>
        <v>502967</v>
      </c>
      <c r="G24" s="11">
        <f>G25</f>
        <v>502967</v>
      </c>
      <c r="H24" s="11">
        <f>H25</f>
        <v>498473</v>
      </c>
      <c r="I24" s="11">
        <f>I25</f>
        <v>493354</v>
      </c>
      <c r="J24" s="11">
        <f>H24-I24</f>
        <v>5119</v>
      </c>
      <c r="K24" s="11">
        <f>K25</f>
        <v>490738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502967</v>
      </c>
      <c r="E25" s="11">
        <v>502967</v>
      </c>
      <c r="F25" s="11">
        <v>502967</v>
      </c>
      <c r="G25" s="11">
        <v>502967</v>
      </c>
      <c r="H25" s="11">
        <v>498473</v>
      </c>
      <c r="I25" s="11">
        <v>493354</v>
      </c>
      <c r="J25" s="11">
        <f>H25-I25</f>
        <v>5119</v>
      </c>
      <c r="K25" s="11">
        <v>490738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7000</v>
      </c>
      <c r="E26" s="11">
        <v>0</v>
      </c>
      <c r="F26" s="11">
        <v>7000</v>
      </c>
      <c r="G26" s="11">
        <v>7000</v>
      </c>
      <c r="H26" s="11">
        <v>7000</v>
      </c>
      <c r="I26" s="11">
        <v>5500</v>
      </c>
      <c r="J26" s="11">
        <f>H26-I26</f>
        <v>1500</v>
      </c>
      <c r="K26" s="11">
        <v>5500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D28+D31+D32</f>
        <v>314850</v>
      </c>
      <c r="E27" s="11">
        <f>E28+E31+E32</f>
        <v>248700</v>
      </c>
      <c r="F27" s="11">
        <f>F28+F31+F32</f>
        <v>314850</v>
      </c>
      <c r="G27" s="11">
        <f>G28+G31+G32</f>
        <v>314850</v>
      </c>
      <c r="H27" s="11">
        <f>H28+H31+H32</f>
        <v>312599</v>
      </c>
      <c r="I27" s="11">
        <f>I28+I31+I32</f>
        <v>277595</v>
      </c>
      <c r="J27" s="11">
        <f>H27-I27</f>
        <v>35004</v>
      </c>
      <c r="K27" s="11">
        <f>K28+K31+K32</f>
        <v>291345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f>D29+D30</f>
        <v>194850</v>
      </c>
      <c r="E28" s="11">
        <f>E29+E30</f>
        <v>178700</v>
      </c>
      <c r="F28" s="11">
        <f>F29+F30</f>
        <v>194850</v>
      </c>
      <c r="G28" s="11">
        <f>G29+G30</f>
        <v>194850</v>
      </c>
      <c r="H28" s="11">
        <f>H29+H30</f>
        <v>192599</v>
      </c>
      <c r="I28" s="11">
        <f>I29+I30</f>
        <v>162648</v>
      </c>
      <c r="J28" s="11">
        <f>H28-I28</f>
        <v>29951</v>
      </c>
      <c r="K28" s="11">
        <f>K29+K30</f>
        <v>161697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v>91850</v>
      </c>
      <c r="E29" s="11">
        <v>58700</v>
      </c>
      <c r="F29" s="11">
        <v>91850</v>
      </c>
      <c r="G29" s="11">
        <v>91850</v>
      </c>
      <c r="H29" s="11">
        <v>89599</v>
      </c>
      <c r="I29" s="11">
        <v>81574</v>
      </c>
      <c r="J29" s="11">
        <f>H29-I29</f>
        <v>8025</v>
      </c>
      <c r="K29" s="11">
        <v>67752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103000</v>
      </c>
      <c r="E30" s="11">
        <v>120000</v>
      </c>
      <c r="F30" s="11">
        <v>103000</v>
      </c>
      <c r="G30" s="11">
        <v>103000</v>
      </c>
      <c r="H30" s="11">
        <v>103000</v>
      </c>
      <c r="I30" s="11">
        <v>81074</v>
      </c>
      <c r="J30" s="11">
        <f>H30-I30</f>
        <v>21926</v>
      </c>
      <c r="K30" s="11">
        <v>93945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f>H31-I31</f>
        <v>0</v>
      </c>
      <c r="K31" s="11">
        <v>3917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120000</v>
      </c>
      <c r="E32" s="11">
        <v>70000</v>
      </c>
      <c r="F32" s="11">
        <v>120000</v>
      </c>
      <c r="G32" s="11">
        <v>120000</v>
      </c>
      <c r="H32" s="11">
        <v>120000</v>
      </c>
      <c r="I32" s="11">
        <v>114947</v>
      </c>
      <c r="J32" s="11">
        <f>H32-I32</f>
        <v>5053</v>
      </c>
      <c r="K32" s="11">
        <v>125731</v>
      </c>
    </row>
    <row r="33" spans="1:11" s="6" customFormat="1" ht="33" x14ac:dyDescent="0.25">
      <c r="A33" s="10" t="s">
        <v>86</v>
      </c>
      <c r="B33" s="10" t="s">
        <v>87</v>
      </c>
      <c r="C33" s="10" t="s">
        <v>88</v>
      </c>
      <c r="D33" s="11">
        <f>+D34+D36</f>
        <v>444443</v>
      </c>
      <c r="E33" s="11">
        <f>+E34+E36</f>
        <v>303000</v>
      </c>
      <c r="F33" s="11">
        <f>+F34+F36</f>
        <v>444443</v>
      </c>
      <c r="G33" s="11">
        <f>+G34+G36</f>
        <v>444443</v>
      </c>
      <c r="H33" s="11">
        <f>+H34+H36</f>
        <v>430248</v>
      </c>
      <c r="I33" s="11">
        <f>+I34+I36</f>
        <v>425042</v>
      </c>
      <c r="J33" s="11">
        <f>H33-I33</f>
        <v>5206</v>
      </c>
      <c r="K33" s="11">
        <f>+K34+K36</f>
        <v>433105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D35</f>
        <v>163350</v>
      </c>
      <c r="E34" s="11">
        <f>E35</f>
        <v>126350</v>
      </c>
      <c r="F34" s="11">
        <f>F35</f>
        <v>163350</v>
      </c>
      <c r="G34" s="11">
        <f>G35</f>
        <v>163350</v>
      </c>
      <c r="H34" s="11">
        <f>H35</f>
        <v>149155</v>
      </c>
      <c r="I34" s="11">
        <f>I35</f>
        <v>149155</v>
      </c>
      <c r="J34" s="11">
        <f>H34-I34</f>
        <v>0</v>
      </c>
      <c r="K34" s="11">
        <f>K35</f>
        <v>157218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163350</v>
      </c>
      <c r="E35" s="11">
        <v>126350</v>
      </c>
      <c r="F35" s="11">
        <v>163350</v>
      </c>
      <c r="G35" s="11">
        <v>163350</v>
      </c>
      <c r="H35" s="11">
        <v>149155</v>
      </c>
      <c r="I35" s="11">
        <v>149155</v>
      </c>
      <c r="J35" s="11">
        <f>H35-I35</f>
        <v>0</v>
      </c>
      <c r="K35" s="11">
        <v>157218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281093</v>
      </c>
      <c r="E36" s="11">
        <f>E37</f>
        <v>176650</v>
      </c>
      <c r="F36" s="11">
        <f>F37</f>
        <v>281093</v>
      </c>
      <c r="G36" s="11">
        <f>G37</f>
        <v>281093</v>
      </c>
      <c r="H36" s="11">
        <f>H37</f>
        <v>281093</v>
      </c>
      <c r="I36" s="11">
        <f>I37</f>
        <v>275887</v>
      </c>
      <c r="J36" s="11">
        <f>H36-I36</f>
        <v>5206</v>
      </c>
      <c r="K36" s="11">
        <f>K37</f>
        <v>275887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281093</v>
      </c>
      <c r="E37" s="11">
        <v>176650</v>
      </c>
      <c r="F37" s="11">
        <v>281093</v>
      </c>
      <c r="G37" s="11">
        <v>281093</v>
      </c>
      <c r="H37" s="11">
        <v>281093</v>
      </c>
      <c r="I37" s="11">
        <v>275887</v>
      </c>
      <c r="J37" s="11">
        <f>H37-I37</f>
        <v>5206</v>
      </c>
      <c r="K37" s="11">
        <v>275887</v>
      </c>
    </row>
    <row r="38" spans="1:11" s="6" customFormat="1" ht="33" x14ac:dyDescent="0.25">
      <c r="A38" s="10" t="s">
        <v>101</v>
      </c>
      <c r="B38" s="10" t="s">
        <v>102</v>
      </c>
      <c r="C38" s="10" t="s">
        <v>103</v>
      </c>
      <c r="D38" s="11">
        <f>D39</f>
        <v>87000</v>
      </c>
      <c r="E38" s="11">
        <f>E39</f>
        <v>100000</v>
      </c>
      <c r="F38" s="11">
        <f>F39</f>
        <v>87000</v>
      </c>
      <c r="G38" s="11">
        <f>G39</f>
        <v>87000</v>
      </c>
      <c r="H38" s="11">
        <f>H39</f>
        <v>87000</v>
      </c>
      <c r="I38" s="11">
        <f>I39</f>
        <v>50782</v>
      </c>
      <c r="J38" s="11">
        <f>H38-I38</f>
        <v>36218</v>
      </c>
      <c r="K38" s="11">
        <f>K39</f>
        <v>50783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D40+D42</f>
        <v>87000</v>
      </c>
      <c r="E39" s="11">
        <f>E40+E42</f>
        <v>100000</v>
      </c>
      <c r="F39" s="11">
        <f>F40+F42</f>
        <v>87000</v>
      </c>
      <c r="G39" s="11">
        <f>G40+G42</f>
        <v>87000</v>
      </c>
      <c r="H39" s="11">
        <f>H40+H42</f>
        <v>87000</v>
      </c>
      <c r="I39" s="11">
        <f>I40+I42</f>
        <v>50782</v>
      </c>
      <c r="J39" s="11">
        <f>H39-I39</f>
        <v>36218</v>
      </c>
      <c r="K39" s="11">
        <f>K40+K42</f>
        <v>50783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f>+D41</f>
        <v>24000</v>
      </c>
      <c r="E40" s="11">
        <f>+E41</f>
        <v>20000</v>
      </c>
      <c r="F40" s="11">
        <f>+F41</f>
        <v>24000</v>
      </c>
      <c r="G40" s="11">
        <f>+G41</f>
        <v>24000</v>
      </c>
      <c r="H40" s="11">
        <f>+H41</f>
        <v>24000</v>
      </c>
      <c r="I40" s="11">
        <f>+I41</f>
        <v>18535</v>
      </c>
      <c r="J40" s="11">
        <f>H40-I40</f>
        <v>5465</v>
      </c>
      <c r="K40" s="11">
        <f>+K41</f>
        <v>11631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24000</v>
      </c>
      <c r="E41" s="11">
        <v>20000</v>
      </c>
      <c r="F41" s="11">
        <v>24000</v>
      </c>
      <c r="G41" s="11">
        <v>24000</v>
      </c>
      <c r="H41" s="11">
        <v>24000</v>
      </c>
      <c r="I41" s="11">
        <v>18535</v>
      </c>
      <c r="J41" s="11">
        <f>H41-I41</f>
        <v>5465</v>
      </c>
      <c r="K41" s="11">
        <v>11631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63000</v>
      </c>
      <c r="E42" s="11">
        <v>80000</v>
      </c>
      <c r="F42" s="11">
        <v>63000</v>
      </c>
      <c r="G42" s="11">
        <v>63000</v>
      </c>
      <c r="H42" s="11">
        <v>63000</v>
      </c>
      <c r="I42" s="11">
        <v>32247</v>
      </c>
      <c r="J42" s="11">
        <f>H42-I42</f>
        <v>30753</v>
      </c>
      <c r="K42" s="11">
        <v>39152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+D44+D48</f>
        <v>1410127</v>
      </c>
      <c r="E43" s="11">
        <f>+E44+E48</f>
        <v>330000</v>
      </c>
      <c r="F43" s="11">
        <f>+F44+F48</f>
        <v>1410127</v>
      </c>
      <c r="G43" s="11">
        <f>+G44+G48</f>
        <v>1410127</v>
      </c>
      <c r="H43" s="11">
        <f>+H44+H48</f>
        <v>1410127</v>
      </c>
      <c r="I43" s="11">
        <f>+I44+I48</f>
        <v>1361244</v>
      </c>
      <c r="J43" s="11">
        <f>H43-I43</f>
        <v>48883</v>
      </c>
      <c r="K43" s="11">
        <f>+K44+K48</f>
        <v>581117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1360127</v>
      </c>
      <c r="E44" s="11">
        <f>E45</f>
        <v>280000</v>
      </c>
      <c r="F44" s="11">
        <f>F45</f>
        <v>1360127</v>
      </c>
      <c r="G44" s="11">
        <f>G45</f>
        <v>1360127</v>
      </c>
      <c r="H44" s="11">
        <f>H45</f>
        <v>1360127</v>
      </c>
      <c r="I44" s="11">
        <f>I45</f>
        <v>1316952</v>
      </c>
      <c r="J44" s="11">
        <f>H44-I44</f>
        <v>43175</v>
      </c>
      <c r="K44" s="11">
        <f>K45</f>
        <v>536825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D46+D47</f>
        <v>1360127</v>
      </c>
      <c r="E45" s="11">
        <f>E46+E47</f>
        <v>280000</v>
      </c>
      <c r="F45" s="11">
        <f>F46+F47</f>
        <v>1360127</v>
      </c>
      <c r="G45" s="11">
        <f>G46+G47</f>
        <v>1360127</v>
      </c>
      <c r="H45" s="11">
        <f>H46+H47</f>
        <v>1360127</v>
      </c>
      <c r="I45" s="11">
        <f>I46+I47</f>
        <v>1316952</v>
      </c>
      <c r="J45" s="11">
        <f>H45-I45</f>
        <v>43175</v>
      </c>
      <c r="K45" s="11">
        <f>K46+K47</f>
        <v>536825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1190432</v>
      </c>
      <c r="E46" s="11">
        <v>280000</v>
      </c>
      <c r="F46" s="11">
        <v>1190432</v>
      </c>
      <c r="G46" s="11">
        <v>1190432</v>
      </c>
      <c r="H46" s="11">
        <v>1190432</v>
      </c>
      <c r="I46" s="11">
        <v>1147258</v>
      </c>
      <c r="J46" s="11">
        <f>H46-I46</f>
        <v>43174</v>
      </c>
      <c r="K46" s="11">
        <v>370631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169695</v>
      </c>
      <c r="E47" s="11">
        <v>0</v>
      </c>
      <c r="F47" s="11">
        <v>169695</v>
      </c>
      <c r="G47" s="11">
        <v>169695</v>
      </c>
      <c r="H47" s="11">
        <v>169695</v>
      </c>
      <c r="I47" s="11">
        <v>169694</v>
      </c>
      <c r="J47" s="11">
        <f>H47-I47</f>
        <v>1</v>
      </c>
      <c r="K47" s="11">
        <v>166194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+D49</f>
        <v>50000</v>
      </c>
      <c r="E48" s="11">
        <f>+E49</f>
        <v>50000</v>
      </c>
      <c r="F48" s="11">
        <f>+F49</f>
        <v>50000</v>
      </c>
      <c r="G48" s="11">
        <f>+G49</f>
        <v>50000</v>
      </c>
      <c r="H48" s="11">
        <f>+H49</f>
        <v>50000</v>
      </c>
      <c r="I48" s="11">
        <f>+I49</f>
        <v>44292</v>
      </c>
      <c r="J48" s="11">
        <f>H48-I48</f>
        <v>5708</v>
      </c>
      <c r="K48" s="11">
        <f>+K49</f>
        <v>44292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v>50000</v>
      </c>
      <c r="E49" s="11">
        <v>50000</v>
      </c>
      <c r="F49" s="11">
        <v>50000</v>
      </c>
      <c r="G49" s="11">
        <v>50000</v>
      </c>
      <c r="H49" s="11">
        <v>50000</v>
      </c>
      <c r="I49" s="11">
        <v>44292</v>
      </c>
      <c r="J49" s="11">
        <f>H49-I49</f>
        <v>5708</v>
      </c>
      <c r="K49" s="11">
        <v>44292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f>-D11</f>
        <v>-4055603</v>
      </c>
      <c r="E50" s="11">
        <f>-E11</f>
        <v>-2771883</v>
      </c>
      <c r="F50" s="11">
        <f>-F11</f>
        <v>-4055603</v>
      </c>
      <c r="G50" s="11">
        <f>-G11</f>
        <v>-4055603</v>
      </c>
      <c r="H50" s="11">
        <f>-H11</f>
        <v>-3990313</v>
      </c>
      <c r="I50" s="11">
        <f>-I11</f>
        <v>-3787555</v>
      </c>
      <c r="J50" s="11">
        <f>H50-I50</f>
        <v>-202758</v>
      </c>
      <c r="K50" s="11">
        <f>-K11</f>
        <v>-3053931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 t="s">
        <v>143</v>
      </c>
      <c r="E51" s="11" t="s">
        <v>143</v>
      </c>
      <c r="F51" s="11" t="s">
        <v>143</v>
      </c>
      <c r="G51" s="11" t="s">
        <v>143</v>
      </c>
      <c r="H51" s="11" t="s">
        <v>143</v>
      </c>
      <c r="I51" s="11" t="s">
        <v>143</v>
      </c>
      <c r="J51" s="11" t="e">
        <f>H51-I51</f>
        <v>#VALUE!</v>
      </c>
      <c r="K51" s="11" t="s">
        <v>143</v>
      </c>
    </row>
    <row r="52" spans="1:12" s="6" customFormat="1" x14ac:dyDescent="0.25">
      <c r="A52" s="10" t="s">
        <v>144</v>
      </c>
      <c r="B52" s="10" t="s">
        <v>145</v>
      </c>
      <c r="C52" s="10" t="s">
        <v>146</v>
      </c>
      <c r="D52" s="11" t="str">
        <f>D53</f>
        <v>=</v>
      </c>
      <c r="E52" s="11" t="str">
        <f>E53</f>
        <v>=</v>
      </c>
      <c r="F52" s="11" t="str">
        <f>F53</f>
        <v>=</v>
      </c>
      <c r="G52" s="11" t="str">
        <f>G53</f>
        <v>=</v>
      </c>
      <c r="H52" s="11" t="str">
        <f>H53</f>
        <v>=</v>
      </c>
      <c r="I52" s="11" t="str">
        <f>I53</f>
        <v>=</v>
      </c>
      <c r="J52" s="11" t="e">
        <f>H52-I52</f>
        <v>#VALUE!</v>
      </c>
      <c r="K52" s="11" t="str">
        <f>K53</f>
        <v>=</v>
      </c>
    </row>
    <row r="53" spans="1:12" s="6" customFormat="1" x14ac:dyDescent="0.25">
      <c r="A53" s="10" t="s">
        <v>147</v>
      </c>
      <c r="B53" s="10" t="s">
        <v>148</v>
      </c>
      <c r="C53" s="10" t="s">
        <v>149</v>
      </c>
      <c r="D53" s="11" t="s">
        <v>143</v>
      </c>
      <c r="E53" s="11" t="s">
        <v>143</v>
      </c>
      <c r="F53" s="11" t="s">
        <v>143</v>
      </c>
      <c r="G53" s="11" t="s">
        <v>143</v>
      </c>
      <c r="H53" s="11" t="s">
        <v>143</v>
      </c>
      <c r="I53" s="11" t="s">
        <v>143</v>
      </c>
      <c r="J53" s="11" t="e">
        <f>H53-I53</f>
        <v>#VALUE!</v>
      </c>
      <c r="K53" s="11" t="s">
        <v>143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</row>
    <row r="55" spans="1:12" x14ac:dyDescent="0.25">
      <c r="A55" s="13" t="s">
        <v>150</v>
      </c>
      <c r="B55" s="13"/>
      <c r="C55" s="13"/>
      <c r="D55" s="13"/>
      <c r="E55" s="13"/>
      <c r="F55" s="13"/>
      <c r="G55" s="13"/>
      <c r="H55" s="13"/>
      <c r="I55" s="13" t="s">
        <v>152</v>
      </c>
      <c r="J55" s="13"/>
      <c r="K55" s="13"/>
      <c r="L55" s="13"/>
    </row>
    <row r="56" spans="1:12" x14ac:dyDescent="0.25">
      <c r="A56" s="3" t="s">
        <v>151</v>
      </c>
      <c r="B56" s="3"/>
      <c r="C56" s="3"/>
      <c r="D56" s="3"/>
      <c r="E56" s="3"/>
      <c r="F56" s="3"/>
      <c r="G56" s="3"/>
      <c r="H56" s="3"/>
      <c r="I56" s="3" t="s">
        <v>153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2">
    <mergeCell ref="H8:H9"/>
    <mergeCell ref="I8:I9"/>
    <mergeCell ref="J8:J9"/>
    <mergeCell ref="K8:K9"/>
    <mergeCell ref="A55:D55"/>
    <mergeCell ref="A56:D56"/>
    <mergeCell ref="E55:H55"/>
    <mergeCell ref="E56:H56"/>
    <mergeCell ref="I55:L55"/>
    <mergeCell ref="I56:L5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2017-02-27T12:01:11Z</dcterms:created>
  <dcterms:modified xsi:type="dcterms:W3CDTF">2017-02-27T12:01:13Z</dcterms:modified>
</cp:coreProperties>
</file>