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/>
  <c r="F32" i="1"/>
  <c r="K32" i="1"/>
  <c r="D34" i="1"/>
  <c r="E34" i="1"/>
  <c r="G34" i="1"/>
  <c r="F34" i="1" s="1"/>
  <c r="K34" i="1" s="1"/>
  <c r="H34" i="1"/>
  <c r="I34" i="1"/>
  <c r="I33" i="1" s="1"/>
  <c r="J34" i="1"/>
  <c r="J33" i="1" s="1"/>
  <c r="F35" i="1"/>
  <c r="K35" i="1" s="1"/>
  <c r="F36" i="1"/>
  <c r="K36" i="1"/>
  <c r="F37" i="1"/>
  <c r="K37" i="1"/>
  <c r="I38" i="1"/>
  <c r="D39" i="1"/>
  <c r="D38" i="1" s="1"/>
  <c r="E39" i="1"/>
  <c r="E38" i="1" s="1"/>
  <c r="G39" i="1"/>
  <c r="F39" i="1" s="1"/>
  <c r="K39" i="1" s="1"/>
  <c r="H39" i="1"/>
  <c r="H38" i="1" s="1"/>
  <c r="I39" i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J46" i="1" s="1"/>
  <c r="F50" i="1"/>
  <c r="K50" i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/>
  <c r="F55" i="1"/>
  <c r="K55" i="1"/>
  <c r="F56" i="1"/>
  <c r="K56" i="1"/>
  <c r="F57" i="1"/>
  <c r="K57" i="1"/>
  <c r="D60" i="1"/>
  <c r="D59" i="1" s="1"/>
  <c r="D58" i="1" s="1"/>
  <c r="E60" i="1"/>
  <c r="E59" i="1" s="1"/>
  <c r="E58" i="1" s="1"/>
  <c r="G60" i="1"/>
  <c r="F60" i="1" s="1"/>
  <c r="K60" i="1" s="1"/>
  <c r="H60" i="1"/>
  <c r="H59" i="1" s="1"/>
  <c r="H58" i="1" s="1"/>
  <c r="I60" i="1"/>
  <c r="I59" i="1" s="1"/>
  <c r="I58" i="1" s="1"/>
  <c r="J60" i="1"/>
  <c r="J59" i="1" s="1"/>
  <c r="J58" i="1" s="1"/>
  <c r="F61" i="1"/>
  <c r="K61" i="1"/>
  <c r="F62" i="1"/>
  <c r="K62" i="1"/>
  <c r="F63" i="1"/>
  <c r="K63" i="1"/>
  <c r="F64" i="1"/>
  <c r="K64" i="1"/>
  <c r="D66" i="1"/>
  <c r="D65" i="1" s="1"/>
  <c r="E66" i="1"/>
  <c r="E65" i="1" s="1"/>
  <c r="G66" i="1"/>
  <c r="G65" i="1" s="1"/>
  <c r="H66" i="1"/>
  <c r="H65" i="1" s="1"/>
  <c r="I66" i="1"/>
  <c r="I65" i="1" s="1"/>
  <c r="J66" i="1"/>
  <c r="J65" i="1" s="1"/>
  <c r="F67" i="1"/>
  <c r="K67" i="1"/>
  <c r="F68" i="1"/>
  <c r="K68" i="1"/>
  <c r="F65" i="1" l="1"/>
  <c r="K65" i="1" s="1"/>
  <c r="J15" i="1"/>
  <c r="J14" i="1" s="1"/>
  <c r="I46" i="1"/>
  <c r="I15" i="1"/>
  <c r="I14" i="1" s="1"/>
  <c r="H46" i="1"/>
  <c r="H33" i="1"/>
  <c r="H15" i="1"/>
  <c r="H14" i="1" s="1"/>
  <c r="E46" i="1"/>
  <c r="E33" i="1"/>
  <c r="E15" i="1"/>
  <c r="D46" i="1"/>
  <c r="D33" i="1"/>
  <c r="D15" i="1"/>
  <c r="D14" i="1" s="1"/>
  <c r="G59" i="1"/>
  <c r="G33" i="1"/>
  <c r="F33" i="1" s="1"/>
  <c r="K33" i="1" s="1"/>
  <c r="G52" i="1"/>
  <c r="F66" i="1"/>
  <c r="K66" i="1" s="1"/>
  <c r="G48" i="1"/>
  <c r="G38" i="1"/>
  <c r="F38" i="1" s="1"/>
  <c r="K38" i="1" s="1"/>
  <c r="G17" i="1"/>
  <c r="G43" i="1"/>
  <c r="F43" i="1" s="1"/>
  <c r="K43" i="1" s="1"/>
  <c r="G24" i="1"/>
  <c r="F24" i="1" l="1"/>
  <c r="K24" i="1" s="1"/>
  <c r="G23" i="1"/>
  <c r="F23" i="1" s="1"/>
  <c r="K23" i="1" s="1"/>
  <c r="F59" i="1"/>
  <c r="K59" i="1" s="1"/>
  <c r="G58" i="1"/>
  <c r="F58" i="1" s="1"/>
  <c r="K58" i="1" s="1"/>
  <c r="I12" i="1"/>
  <c r="I13" i="1"/>
  <c r="H12" i="1"/>
  <c r="H13" i="1"/>
  <c r="F48" i="1"/>
  <c r="K48" i="1" s="1"/>
  <c r="G47" i="1"/>
  <c r="J12" i="1"/>
  <c r="J13" i="1"/>
  <c r="F52" i="1"/>
  <c r="K52" i="1" s="1"/>
  <c r="G51" i="1"/>
  <c r="F51" i="1" s="1"/>
  <c r="K51" i="1" s="1"/>
  <c r="D12" i="1"/>
  <c r="D13" i="1"/>
  <c r="F17" i="1"/>
  <c r="K17" i="1" s="1"/>
  <c r="G16" i="1"/>
  <c r="E14" i="1"/>
  <c r="E12" i="1" l="1"/>
  <c r="E13" i="1"/>
  <c r="F47" i="1"/>
  <c r="K47" i="1" s="1"/>
  <c r="G46" i="1"/>
  <c r="F46" i="1" s="1"/>
  <c r="K46" i="1" s="1"/>
  <c r="F16" i="1"/>
  <c r="K16" i="1" s="1"/>
  <c r="G15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<sst xmlns="http://schemas.openxmlformats.org/spreadsheetml/2006/main" count="197" uniqueCount="197">
  <si>
    <t>JUDETUL VASLUI</t>
  </si>
  <si>
    <t>COMUNA VUTCANI</t>
  </si>
  <si>
    <t>CIF 3337680</t>
  </si>
  <si>
    <t xml:space="preserve"> Anexa 12</t>
  </si>
  <si>
    <t>Cont de executie - Venituri - Bugetul local</t>
  </si>
  <si>
    <t>Trimestrul: 4, Anul: 2015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</si>
  <si>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</si>
  <si>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</si>
  <si>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</si>
  <si>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</si>
  <si>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</si>
  <si>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</si>
  <si>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</si>
  <si>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</si>
  <si>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</si>
  <si>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</si>
  <si>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</si>
  <si>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</si>
  <si>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</si>
  <si>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</si>
  <si>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</si>
  <si>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</si>
  <si>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</si>
  <si>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</si>
  <si>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</si>
  <si>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</si>
  <si>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</si>
  <si>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</si>
  <si>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</si>
  <si>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</si>
  <si>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</si>
  <si>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</si>
  <si>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</si>
  <si>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</si>
  <si>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</si>
  <si>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</si>
  <si>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</si>
  <si>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</si>
  <si>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</si>
  <si>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</si>
  <si>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</si>
  <si>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</si>
  <si>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</si>
  <si>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</si>
  <si>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</si>
  <si>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</si>
  <si>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</si>
  <si>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</si>
  <si>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</si>
  <si>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</si>
  <si>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</si>
  <si>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</si>
  <si>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</si>
  <si>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</si>
  <si>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</si>
  <si>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</si>
  <si>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</si>
  <si>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</si>
  <si>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</si>
  <si>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</si>
  <si>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</si>
  <si>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</si>
  <si>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</si>
  <si>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</si>
  <si>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</si>
  <si>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</si>
  <si>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</si>
  <si>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</si>
  <si>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</si>
  <si>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</si>
  <si>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</si>
  <si>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</si>
  <si>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</si>
  <si>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</si>
  <si>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</si>
  <si>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</si>
  <si>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</si>
  <si>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</si>
  <si>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</si>
  <si>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</si>
  <si>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</si>
  <si>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</si>
  <si>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</si>
  <si>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</si>
  <si>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</si>
  <si>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</si>
  <si>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</si>
  <si>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</si>
  <si>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</si>
  <si>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</si>
  <si>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</si>
  <si>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</si>
  <si>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</si>
  <si>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</si>
  <si>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</si>
  <si>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</si>
  <si>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</si>
  <si>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</si>
  <si>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</si>
  <si>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</si>
  <si>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43</t>
  </si>
  <si>
    <t>Taxe pe utilizarea bunurilor, autorizarea utilizarii bunurilor sau pe desfasurarea de activitati (cod 16.02.02+16.02.03+16.02.50)</t>
  </si>
  <si>
    <t>16.02</t>
  </si>
  <si>
    <t>44</t>
  </si>
  <si>
    <t>Impozit pe mijloacele de transport  (cod 16.02.02.01+16.02.02.02)</t>
  </si>
  <si>
    <t>16.02.02</t>
  </si>
  <si>
    <t>45</t>
  </si>
  <si>
    <t>Taxa asupra mijloacelor de transport detinute de persoane fizice *)</t>
  </si>
  <si>
    <t>16.02.02.01</t>
  </si>
  <si>
    <t>46</t>
  </si>
  <si>
    <t>Taxa asupra mijloacelor de transport detinute de persoane juridice *)</t>
  </si>
  <si>
    <t>16.02.02.02</t>
  </si>
  <si>
    <t>47</t>
  </si>
  <si>
    <t>Taxe si tarife pentru eliberarea de licente si autorizatii de functionare</t>
  </si>
  <si>
    <t>16.02.03</t>
  </si>
  <si>
    <t>49</t>
  </si>
  <si>
    <t>A6.  ALTE IMPOZITE SI  TAXE  FISCALE (cod 18.02)</t>
  </si>
  <si>
    <t>00.11</t>
  </si>
  <si>
    <t>50</t>
  </si>
  <si>
    <t>Alte impozite si taxe fiscale (cod 18.02.50)</t>
  </si>
  <si>
    <t>18.02</t>
  </si>
  <si>
    <t>51</t>
  </si>
  <si>
    <t>Alte impozite si taxe</t>
  </si>
  <si>
    <t>18.02.50</t>
  </si>
  <si>
    <t>52</t>
  </si>
  <si>
    <t>C.   VENITURI NEFISCALE (cod 00.13+00.14)</t>
  </si>
  <si>
    <t>00.12</t>
  </si>
  <si>
    <t>53</t>
  </si>
  <si>
    <t>C1.  VENITURI DIN PROPRIETATE  (cod 30.02+31.02)</t>
  </si>
  <si>
    <t>00.13</t>
  </si>
  <si>
    <t>54</t>
  </si>
  <si>
    <t>Venituri din proprietate (cod 30.02.01+30.02.05+30.02.08+30.02.50)</t>
  </si>
  <si>
    <t>30.02</t>
  </si>
  <si>
    <t>57</t>
  </si>
  <si>
    <t>Venituri din concesiuni si inchirieri</t>
  </si>
  <si>
    <t>30.02.05</t>
  </si>
  <si>
    <t>58</t>
  </si>
  <si>
    <t>Alte venituri din concesiuni si inchirieri de catre institutiile publice</t>
  </si>
  <si>
    <t>30.02.05.30</t>
  </si>
  <si>
    <t>65</t>
  </si>
  <si>
    <t>C2.  VANZARI DE BUNURI SI SERVICII (cod 33.02+34.02+35.02+36.02+37.02)</t>
  </si>
  <si>
    <t>00.14</t>
  </si>
  <si>
    <t>77</t>
  </si>
  <si>
    <t>Amenzi, penalitati si confiscari (cod 35.02.01 la 35.02.03+35.02.50)</t>
  </si>
  <si>
    <t>35.02</t>
  </si>
  <si>
    <t>78</t>
  </si>
  <si>
    <t>Venituri din amenzi si alte sanctiuni aplicate potrivit dispozitiilor legale</t>
  </si>
  <si>
    <t>35.02.01</t>
  </si>
  <si>
    <t>79</t>
  </si>
  <si>
    <t>Venituri din amenzi şi alte sancţiuni aplicate de către alte instituţii de specialitate</t>
  </si>
  <si>
    <t>35.02.01.02</t>
  </si>
  <si>
    <t>82</t>
  </si>
  <si>
    <t>Alte amenzi, penalitati si confiscari</t>
  </si>
  <si>
    <t>35.02.50</t>
  </si>
  <si>
    <t>95</t>
  </si>
  <si>
    <t>Vărsăminte din secţiunea de funcţionare pentru finanţarea secţiunii de dezvoltare a bugetului local (cu semnul minus)</t>
  </si>
  <si>
    <t>37.02.03</t>
  </si>
  <si>
    <t>96</t>
  </si>
  <si>
    <t>Vărsăminte din secţiunea de funcţionare</t>
  </si>
  <si>
    <t>37.02.04</t>
  </si>
  <si>
    <t>118</t>
  </si>
  <si>
    <t>IV.  SUBVENTII (cod 00.18)</t>
  </si>
  <si>
    <t>00.17</t>
  </si>
  <si>
    <t>119</t>
  </si>
  <si>
    <t>SUBVENTII DE LA ALTE NIVELE ALE ADMINISTRATIEI PUBLICE (cod 42.02+43.02)</t>
  </si>
  <si>
    <t>00.18</t>
  </si>
  <si>
    <t>120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</si>
  <si>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</si>
  <si>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</si>
  <si>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124</t>
  </si>
  <si>
    <t>Planuri si  regulamente de urbanism</t>
  </si>
  <si>
    <t>42.02.05</t>
  </si>
  <si>
    <t>146</t>
  </si>
  <si>
    <t>Subventii de la bugetul de stat catre bugetele locale necesare sustinerii serularii proiectelor finantate din FEN (Fonduri Externe Nerambursabile) postaderare</t>
  </si>
  <si>
    <t>42.02.20</t>
  </si>
  <si>
    <t>149</t>
  </si>
  <si>
    <t>Finantarea  lucrarilor de cadastru imobiliar</t>
  </si>
  <si>
    <t>42.02.29</t>
  </si>
  <si>
    <t>152</t>
  </si>
  <si>
    <t>Subventii pentru acordarea ajutorului pentru incalzirea locuintei cu lemne, carbuni, combustibili petrolieri</t>
  </si>
  <si>
    <t>42.02.34</t>
  </si>
  <si>
    <t>191</t>
  </si>
  <si>
    <t>Sume FEN postaderare in contul platilor efectuate si prefinantari (cod 45.02.01 la 45.02.05 +45.02.07+45.02.08+45.02.15+45.02.16)</t>
  </si>
  <si>
    <t>45.02</t>
  </si>
  <si>
    <t>207</t>
  </si>
  <si>
    <t>Fondul European Agricol de Dezvoltare Rurala (cod 45.02.04.01+45.02.04.02+45.02.04.03+45.02.04.04)</t>
  </si>
  <si>
    <t>45.02.04</t>
  </si>
  <si>
    <t>208</t>
  </si>
  <si>
    <t>Sume primite în contul plăţilor efectuate în anul curent</t>
  </si>
  <si>
    <t>45.02.04.01</t>
  </si>
  <si>
    <t>210</t>
  </si>
  <si>
    <t>Prefinanţare</t>
  </si>
  <si>
    <t>45.02.04.03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</si>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</sst>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D14+D58+D65</f>
        <v>2612500</v>
      </c>
      <c r="E12" s="11">
        <f>E14+E58+E65</f>
        <v>3695427</v>
      </c>
      <c r="F12" s="11">
        <f>G12+H12</f>
        <v>3849296</v>
      </c>
      <c r="G12" s="11">
        <f>G14+G58+G65</f>
        <v>257633</v>
      </c>
      <c r="H12" s="11">
        <f>H14+H58+H65</f>
        <v>3591663</v>
      </c>
      <c r="I12" s="11">
        <f>I14+I58+I65</f>
        <v>3549944</v>
      </c>
      <c r="J12" s="11">
        <f>J14+J58+J65</f>
        <v>40672</v>
      </c>
      <c r="K12" s="11">
        <f>F12-I12-J12</f>
        <v>258680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</f>
        <v>1159500</v>
      </c>
      <c r="E13" s="11">
        <f>E14-E34</f>
        <v>1269500</v>
      </c>
      <c r="F13" s="11">
        <f>G13+H13</f>
        <v>1423856</v>
      </c>
      <c r="G13" s="11">
        <f>G14-G34</f>
        <v>257633</v>
      </c>
      <c r="H13" s="11">
        <f>H14-H34</f>
        <v>1166223</v>
      </c>
      <c r="I13" s="11">
        <f>I14-I34</f>
        <v>1124504</v>
      </c>
      <c r="J13" s="11">
        <f>J14-J34</f>
        <v>40672</v>
      </c>
      <c r="K13" s="11">
        <f>F13-I13-J13</f>
        <v>258680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D15+D46</f>
        <v>2612500</v>
      </c>
      <c r="E14" s="11">
        <f>E15+E46</f>
        <v>3044500</v>
      </c>
      <c r="F14" s="11">
        <f>G14+H14</f>
        <v>3198369</v>
      </c>
      <c r="G14" s="11">
        <f>G15+G46</f>
        <v>257633</v>
      </c>
      <c r="H14" s="11">
        <f>H15+H46</f>
        <v>2940736</v>
      </c>
      <c r="I14" s="11">
        <f>I15+I46</f>
        <v>2899017</v>
      </c>
      <c r="J14" s="11">
        <f>J15+J46</f>
        <v>40672</v>
      </c>
      <c r="K14" s="11">
        <f>F14-I14-J14</f>
        <v>258680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D16+D23+D33+D43</f>
        <v>2490000</v>
      </c>
      <c r="E15" s="11">
        <f>E16+E23+E33+E43</f>
        <v>2887000</v>
      </c>
      <c r="F15" s="11">
        <f>G15+H15</f>
        <v>2969089</v>
      </c>
      <c r="G15" s="11">
        <f>G16+G23+G33+G43</f>
        <v>104968</v>
      </c>
      <c r="H15" s="11">
        <f>H16+H23+H33+H43</f>
        <v>2864121</v>
      </c>
      <c r="I15" s="11">
        <f>I16+I23+I33+I43</f>
        <v>2860936</v>
      </c>
      <c r="J15" s="11">
        <f>J16+J23+J33+J43</f>
        <v>11027</v>
      </c>
      <c r="K15" s="11">
        <f>F15-I15-J15</f>
        <v>97126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143000</v>
      </c>
      <c r="E16" s="11">
        <f>+E17</f>
        <v>218000</v>
      </c>
      <c r="F16" s="11">
        <f>G16+H16</f>
        <v>209228</v>
      </c>
      <c r="G16" s="11">
        <f>+G17</f>
        <v>0</v>
      </c>
      <c r="H16" s="11">
        <f>+H17</f>
        <v>209228</v>
      </c>
      <c r="I16" s="11">
        <f>+I17</f>
        <v>209228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143000</v>
      </c>
      <c r="E17" s="11">
        <f>E18+E20</f>
        <v>218000</v>
      </c>
      <c r="F17" s="11">
        <f>G17+H17</f>
        <v>209228</v>
      </c>
      <c r="G17" s="11">
        <f>G18+G20</f>
        <v>0</v>
      </c>
      <c r="H17" s="11">
        <f>H18+H20</f>
        <v>209228</v>
      </c>
      <c r="I17" s="11">
        <f>I18+I20</f>
        <v>209228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0</v>
      </c>
      <c r="E18" s="11">
        <f>+E19</f>
        <v>0</v>
      </c>
      <c r="F18" s="11">
        <f>G18+H18</f>
        <v>6924</v>
      </c>
      <c r="G18" s="11">
        <f>+G19</f>
        <v>0</v>
      </c>
      <c r="H18" s="11">
        <f>+H19</f>
        <v>6924</v>
      </c>
      <c r="I18" s="11">
        <f>+I19</f>
        <v>6924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0</v>
      </c>
      <c r="E19" s="11">
        <v>0</v>
      </c>
      <c r="F19" s="11">
        <f>G19+H19</f>
        <v>6924</v>
      </c>
      <c r="G19" s="11">
        <v>0</v>
      </c>
      <c r="H19" s="11">
        <v>6924</v>
      </c>
      <c r="I19" s="11">
        <v>6924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143000</v>
      </c>
      <c r="E20" s="11">
        <f>E21+E22</f>
        <v>218000</v>
      </c>
      <c r="F20" s="11">
        <f>G20+H20</f>
        <v>202304</v>
      </c>
      <c r="G20" s="11">
        <f>G21+G22</f>
        <v>0</v>
      </c>
      <c r="H20" s="11">
        <f>H21+H22</f>
        <v>202304</v>
      </c>
      <c r="I20" s="11">
        <f>I21+I22</f>
        <v>202304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60000</v>
      </c>
      <c r="E21" s="11">
        <v>135000</v>
      </c>
      <c r="F21" s="11">
        <f>G21+H21</f>
        <v>111504</v>
      </c>
      <c r="G21" s="11">
        <v>0</v>
      </c>
      <c r="H21" s="11">
        <v>111504</v>
      </c>
      <c r="I21" s="11">
        <v>111504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83000</v>
      </c>
      <c r="E22" s="11">
        <v>83000</v>
      </c>
      <c r="F22" s="11">
        <f>G22+H22</f>
        <v>90800</v>
      </c>
      <c r="G22" s="11">
        <v>0</v>
      </c>
      <c r="H22" s="11">
        <v>90800</v>
      </c>
      <c r="I22" s="11">
        <v>90800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857000</v>
      </c>
      <c r="E23" s="11">
        <f>E24</f>
        <v>857000</v>
      </c>
      <c r="F23" s="11">
        <f>G23+H23</f>
        <v>925652</v>
      </c>
      <c r="G23" s="11">
        <f>G24</f>
        <v>88273</v>
      </c>
      <c r="H23" s="11">
        <f>H24</f>
        <v>837379</v>
      </c>
      <c r="I23" s="11">
        <f>I24</f>
        <v>835658</v>
      </c>
      <c r="J23" s="11">
        <f>J24</f>
        <v>9358</v>
      </c>
      <c r="K23" s="11">
        <f>F23-I23-J23</f>
        <v>80636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857000</v>
      </c>
      <c r="E24" s="11">
        <f>E25+E28+E32</f>
        <v>857000</v>
      </c>
      <c r="F24" s="11">
        <f>G24+H24</f>
        <v>925652</v>
      </c>
      <c r="G24" s="11">
        <f>G25+G28+G32</f>
        <v>88273</v>
      </c>
      <c r="H24" s="11">
        <f>H25+H28+H32</f>
        <v>837379</v>
      </c>
      <c r="I24" s="11">
        <f>I25+I28+I32</f>
        <v>835658</v>
      </c>
      <c r="J24" s="11">
        <f>J25+J28+J32</f>
        <v>9358</v>
      </c>
      <c r="K24" s="11">
        <f>F24-I24-J24</f>
        <v>80636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555000</v>
      </c>
      <c r="E25" s="11">
        <f>E26+E27</f>
        <v>555000</v>
      </c>
      <c r="F25" s="11">
        <f>G25+H25</f>
        <v>609574</v>
      </c>
      <c r="G25" s="11">
        <f>G26+G27</f>
        <v>14048</v>
      </c>
      <c r="H25" s="11">
        <f>H26+H27</f>
        <v>595526</v>
      </c>
      <c r="I25" s="11">
        <f>I26+I27</f>
        <v>597853</v>
      </c>
      <c r="J25" s="11">
        <f>J26+J27</f>
        <v>7839</v>
      </c>
      <c r="K25" s="11">
        <f>F25-I25-J25</f>
        <v>3882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15000</v>
      </c>
      <c r="E26" s="11">
        <v>15000</v>
      </c>
      <c r="F26" s="11">
        <f>G26+H26</f>
        <v>20366</v>
      </c>
      <c r="G26" s="11">
        <v>3279</v>
      </c>
      <c r="H26" s="11">
        <v>17087</v>
      </c>
      <c r="I26" s="11">
        <v>17332</v>
      </c>
      <c r="J26" s="11">
        <v>0</v>
      </c>
      <c r="K26" s="11">
        <f>F26-I26-J26</f>
        <v>3034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540000</v>
      </c>
      <c r="E27" s="11">
        <v>540000</v>
      </c>
      <c r="F27" s="11">
        <f>G27+H27</f>
        <v>589208</v>
      </c>
      <c r="G27" s="11">
        <v>10769</v>
      </c>
      <c r="H27" s="11">
        <v>578439</v>
      </c>
      <c r="I27" s="11">
        <v>580521</v>
      </c>
      <c r="J27" s="11">
        <v>7839</v>
      </c>
      <c r="K27" s="11">
        <f>F27-I27-J27</f>
        <v>848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302000</v>
      </c>
      <c r="E28" s="11">
        <f>E29+E30+E31</f>
        <v>302000</v>
      </c>
      <c r="F28" s="11">
        <f>G28+H28</f>
        <v>315683</v>
      </c>
      <c r="G28" s="11">
        <f>G29+G30+G31</f>
        <v>74225</v>
      </c>
      <c r="H28" s="11">
        <f>H29+H30+H31</f>
        <v>241458</v>
      </c>
      <c r="I28" s="11">
        <f>I29+I30+I31</f>
        <v>237410</v>
      </c>
      <c r="J28" s="11">
        <f>J29+J30+J31</f>
        <v>1519</v>
      </c>
      <c r="K28" s="11">
        <f>F28-I28-J28</f>
        <v>76754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47000</v>
      </c>
      <c r="E29" s="11">
        <v>47000</v>
      </c>
      <c r="F29" s="11">
        <f>G29+H29</f>
        <v>47082</v>
      </c>
      <c r="G29" s="11">
        <v>9767</v>
      </c>
      <c r="H29" s="11">
        <v>37315</v>
      </c>
      <c r="I29" s="11">
        <v>36761</v>
      </c>
      <c r="J29" s="11">
        <v>0</v>
      </c>
      <c r="K29" s="11">
        <f>F29-I29-J29</f>
        <v>10321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40000</v>
      </c>
      <c r="E30" s="11">
        <v>40000</v>
      </c>
      <c r="F30" s="11">
        <f>G30+H30</f>
        <v>23434</v>
      </c>
      <c r="G30" s="11">
        <v>149</v>
      </c>
      <c r="H30" s="11">
        <v>23285</v>
      </c>
      <c r="I30" s="11">
        <v>23344</v>
      </c>
      <c r="J30" s="11">
        <v>65</v>
      </c>
      <c r="K30" s="11">
        <f>F30-I30-J30</f>
        <v>25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215000</v>
      </c>
      <c r="E31" s="11">
        <v>215000</v>
      </c>
      <c r="F31" s="11">
        <f>G31+H31</f>
        <v>245167</v>
      </c>
      <c r="G31" s="11">
        <v>64309</v>
      </c>
      <c r="H31" s="11">
        <v>180858</v>
      </c>
      <c r="I31" s="11">
        <v>177305</v>
      </c>
      <c r="J31" s="11">
        <v>1454</v>
      </c>
      <c r="K31" s="11">
        <f>F31-I31-J31</f>
        <v>66408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395</v>
      </c>
      <c r="G32" s="11">
        <v>0</v>
      </c>
      <c r="H32" s="11">
        <v>395</v>
      </c>
      <c r="I32" s="11">
        <v>395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1485000</v>
      </c>
      <c r="E33" s="11">
        <f>E34+E38</f>
        <v>1807000</v>
      </c>
      <c r="F33" s="11">
        <f>G33+H33</f>
        <v>1815714</v>
      </c>
      <c r="G33" s="11">
        <f>G34+G38</f>
        <v>16695</v>
      </c>
      <c r="H33" s="11">
        <f>H34+H38</f>
        <v>1799019</v>
      </c>
      <c r="I33" s="11">
        <f>I34+I38</f>
        <v>1797555</v>
      </c>
      <c r="J33" s="11">
        <f>J34+J38</f>
        <v>1669</v>
      </c>
      <c r="K33" s="11">
        <f>F33-I33-J33</f>
        <v>16490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1453000</v>
      </c>
      <c r="E34" s="11">
        <f>+E35+E36+E37</f>
        <v>1775000</v>
      </c>
      <c r="F34" s="11">
        <f>G34+H34</f>
        <v>1774513</v>
      </c>
      <c r="G34" s="11">
        <f>+G35+G36+G37</f>
        <v>0</v>
      </c>
      <c r="H34" s="11">
        <f>+H35+H36+H37</f>
        <v>1774513</v>
      </c>
      <c r="I34" s="11">
        <f>+I35+I36+I37</f>
        <v>1774513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947000</v>
      </c>
      <c r="E35" s="11">
        <v>868000</v>
      </c>
      <c r="F35" s="11">
        <f>G35+H35</f>
        <v>867513</v>
      </c>
      <c r="G35" s="11">
        <v>0</v>
      </c>
      <c r="H35" s="11">
        <v>867513</v>
      </c>
      <c r="I35" s="11">
        <v>867513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0</v>
      </c>
      <c r="E36" s="11">
        <v>58000</v>
      </c>
      <c r="F36" s="11">
        <f>G36+H36</f>
        <v>58000</v>
      </c>
      <c r="G36" s="11">
        <v>0</v>
      </c>
      <c r="H36" s="11">
        <v>58000</v>
      </c>
      <c r="I36" s="11">
        <v>58000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506000</v>
      </c>
      <c r="E37" s="11">
        <v>849000</v>
      </c>
      <c r="F37" s="11">
        <f>G37+H37</f>
        <v>849000</v>
      </c>
      <c r="G37" s="11">
        <v>0</v>
      </c>
      <c r="H37" s="11">
        <v>849000</v>
      </c>
      <c r="I37" s="11">
        <v>849000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32000</v>
      </c>
      <c r="E38" s="11">
        <f>E39+E42</f>
        <v>32000</v>
      </c>
      <c r="F38" s="11">
        <f>G38+H38</f>
        <v>41201</v>
      </c>
      <c r="G38" s="11">
        <f>G39+G42</f>
        <v>16695</v>
      </c>
      <c r="H38" s="11">
        <f>H39+H42</f>
        <v>24506</v>
      </c>
      <c r="I38" s="11">
        <f>I39+I42</f>
        <v>23042</v>
      </c>
      <c r="J38" s="11">
        <f>J39+J42</f>
        <v>1669</v>
      </c>
      <c r="K38" s="11">
        <f>F38-I38-J38</f>
        <v>16490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32000</v>
      </c>
      <c r="E39" s="11">
        <f>E40+E41</f>
        <v>32000</v>
      </c>
      <c r="F39" s="11">
        <f>G39+H39</f>
        <v>40464</v>
      </c>
      <c r="G39" s="11">
        <f>G40+G41</f>
        <v>16695</v>
      </c>
      <c r="H39" s="11">
        <f>H40+H41</f>
        <v>23769</v>
      </c>
      <c r="I39" s="11">
        <f>I40+I41</f>
        <v>22305</v>
      </c>
      <c r="J39" s="11">
        <f>J40+J41</f>
        <v>1669</v>
      </c>
      <c r="K39" s="11">
        <f>F39-I39-J39</f>
        <v>16490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25000</v>
      </c>
      <c r="E40" s="11">
        <v>25000</v>
      </c>
      <c r="F40" s="11">
        <f>G40+H40</f>
        <v>32458</v>
      </c>
      <c r="G40" s="11">
        <v>14106</v>
      </c>
      <c r="H40" s="11">
        <v>18352</v>
      </c>
      <c r="I40" s="11">
        <v>18231</v>
      </c>
      <c r="J40" s="11">
        <v>1332</v>
      </c>
      <c r="K40" s="11">
        <f>F40-I40-J40</f>
        <v>12895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7000</v>
      </c>
      <c r="E41" s="11">
        <v>7000</v>
      </c>
      <c r="F41" s="11">
        <f>G41+H41</f>
        <v>8006</v>
      </c>
      <c r="G41" s="11">
        <v>2589</v>
      </c>
      <c r="H41" s="11">
        <v>5417</v>
      </c>
      <c r="I41" s="11">
        <v>4074</v>
      </c>
      <c r="J41" s="11">
        <v>337</v>
      </c>
      <c r="K41" s="11">
        <f>F41-I41-J41</f>
        <v>3595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737</v>
      </c>
      <c r="G42" s="11">
        <v>0</v>
      </c>
      <c r="H42" s="11">
        <v>737</v>
      </c>
      <c r="I42" s="11">
        <v>737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5000</v>
      </c>
      <c r="E43" s="11">
        <f>E44</f>
        <v>5000</v>
      </c>
      <c r="F43" s="11">
        <f>G43+H43</f>
        <v>18495</v>
      </c>
      <c r="G43" s="11">
        <f>G44</f>
        <v>0</v>
      </c>
      <c r="H43" s="11">
        <f>H44</f>
        <v>18495</v>
      </c>
      <c r="I43" s="11">
        <f>I44</f>
        <v>18495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5000</v>
      </c>
      <c r="E44" s="11">
        <f>E45</f>
        <v>5000</v>
      </c>
      <c r="F44" s="11">
        <f>G44+H44</f>
        <v>18495</v>
      </c>
      <c r="G44" s="11">
        <f>G45</f>
        <v>0</v>
      </c>
      <c r="H44" s="11">
        <f>H45</f>
        <v>18495</v>
      </c>
      <c r="I44" s="11">
        <f>I45</f>
        <v>18495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5000</v>
      </c>
      <c r="E45" s="11">
        <v>5000</v>
      </c>
      <c r="F45" s="11">
        <f>G45+H45</f>
        <v>18495</v>
      </c>
      <c r="G45" s="11">
        <v>0</v>
      </c>
      <c r="H45" s="11">
        <v>18495</v>
      </c>
      <c r="I45" s="11">
        <v>18495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122500</v>
      </c>
      <c r="E46" s="11">
        <f>E47+E51</f>
        <v>157500</v>
      </c>
      <c r="F46" s="11">
        <f>G46+H46</f>
        <v>229280</v>
      </c>
      <c r="G46" s="11">
        <f>G47+G51</f>
        <v>152665</v>
      </c>
      <c r="H46" s="11">
        <f>H47+H51</f>
        <v>76615</v>
      </c>
      <c r="I46" s="11">
        <f>I47+I51</f>
        <v>38081</v>
      </c>
      <c r="J46" s="11">
        <f>J47+J51</f>
        <v>29645</v>
      </c>
      <c r="K46" s="11">
        <f>F46-I46-J46</f>
        <v>161554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2500</v>
      </c>
      <c r="E47" s="11">
        <f>E48</f>
        <v>2500</v>
      </c>
      <c r="F47" s="11">
        <f>G47+H47</f>
        <v>567</v>
      </c>
      <c r="G47" s="11">
        <f>G48</f>
        <v>0</v>
      </c>
      <c r="H47" s="11">
        <f>H48</f>
        <v>567</v>
      </c>
      <c r="I47" s="11">
        <f>I48</f>
        <v>567</v>
      </c>
      <c r="J47" s="11">
        <f>J48</f>
        <v>0</v>
      </c>
      <c r="K47" s="11">
        <f>F47-I47-J47</f>
        <v>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2500</v>
      </c>
      <c r="E48" s="11">
        <f>+E49</f>
        <v>2500</v>
      </c>
      <c r="F48" s="11">
        <f>G48+H48</f>
        <v>567</v>
      </c>
      <c r="G48" s="11">
        <f>+G49</f>
        <v>0</v>
      </c>
      <c r="H48" s="11">
        <f>+H49</f>
        <v>567</v>
      </c>
      <c r="I48" s="11">
        <f>+I49</f>
        <v>567</v>
      </c>
      <c r="J48" s="11">
        <f>+J49</f>
        <v>0</v>
      </c>
      <c r="K48" s="11">
        <f>F48-I48-J48</f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</f>
        <v>2500</v>
      </c>
      <c r="E49" s="11">
        <f>E50</f>
        <v>2500</v>
      </c>
      <c r="F49" s="11">
        <f>G49+H49</f>
        <v>567</v>
      </c>
      <c r="G49" s="11">
        <f>G50</f>
        <v>0</v>
      </c>
      <c r="H49" s="11">
        <f>H50</f>
        <v>567</v>
      </c>
      <c r="I49" s="11">
        <f>I50</f>
        <v>567</v>
      </c>
      <c r="J49" s="11">
        <f>J50</f>
        <v>0</v>
      </c>
      <c r="K49" s="11">
        <f>F49-I49-J49</f>
        <v>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2500</v>
      </c>
      <c r="E50" s="11">
        <v>2500</v>
      </c>
      <c r="F50" s="11">
        <f>G50+H50</f>
        <v>567</v>
      </c>
      <c r="G50" s="11">
        <v>0</v>
      </c>
      <c r="H50" s="11">
        <v>567</v>
      </c>
      <c r="I50" s="11">
        <v>567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</f>
        <v>120000</v>
      </c>
      <c r="E51" s="11">
        <f>+E52</f>
        <v>155000</v>
      </c>
      <c r="F51" s="11">
        <f>G51+H51</f>
        <v>228713</v>
      </c>
      <c r="G51" s="11">
        <f>+G52</f>
        <v>152665</v>
      </c>
      <c r="H51" s="11">
        <f>+H52</f>
        <v>76048</v>
      </c>
      <c r="I51" s="11">
        <f>+I52</f>
        <v>37514</v>
      </c>
      <c r="J51" s="11">
        <f>+J52</f>
        <v>29645</v>
      </c>
      <c r="K51" s="11">
        <f>F51-I51-J51</f>
        <v>161554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D53+D55</f>
        <v>120000</v>
      </c>
      <c r="E52" s="11">
        <f>E53+E55</f>
        <v>155000</v>
      </c>
      <c r="F52" s="11">
        <f>G52+H52</f>
        <v>228713</v>
      </c>
      <c r="G52" s="11">
        <f>G53+G55</f>
        <v>152665</v>
      </c>
      <c r="H52" s="11">
        <f>H53+H55</f>
        <v>76048</v>
      </c>
      <c r="I52" s="11">
        <f>I53+I55</f>
        <v>37514</v>
      </c>
      <c r="J52" s="11">
        <f>J53+J55</f>
        <v>29645</v>
      </c>
      <c r="K52" s="11">
        <f>F52-I52-J52</f>
        <v>161554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0</v>
      </c>
      <c r="E53" s="11">
        <f>E54</f>
        <v>0</v>
      </c>
      <c r="F53" s="11">
        <f>G53+H53</f>
        <v>228713</v>
      </c>
      <c r="G53" s="11">
        <f>G54</f>
        <v>152665</v>
      </c>
      <c r="H53" s="11">
        <f>H54</f>
        <v>76048</v>
      </c>
      <c r="I53" s="11">
        <f>I54</f>
        <v>37514</v>
      </c>
      <c r="J53" s="11">
        <f>J54</f>
        <v>29645</v>
      </c>
      <c r="K53" s="11">
        <f>F53-I53-J53</f>
        <v>161554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228713</v>
      </c>
      <c r="G54" s="11">
        <v>152665</v>
      </c>
      <c r="H54" s="11">
        <v>76048</v>
      </c>
      <c r="I54" s="11">
        <v>37514</v>
      </c>
      <c r="J54" s="11">
        <v>29645</v>
      </c>
      <c r="K54" s="11">
        <f>F54-I54-J54</f>
        <v>161554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120000</v>
      </c>
      <c r="E55" s="11">
        <v>155000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v>-360000</v>
      </c>
      <c r="E56" s="11">
        <v>-302010</v>
      </c>
      <c r="F56" s="11">
        <f>G56+H56</f>
        <v>7400</v>
      </c>
      <c r="G56" s="11">
        <v>0</v>
      </c>
      <c r="H56" s="11">
        <v>7400</v>
      </c>
      <c r="I56" s="11">
        <v>7400</v>
      </c>
      <c r="J56" s="11">
        <v>0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360000</v>
      </c>
      <c r="E57" s="11">
        <v>302010</v>
      </c>
      <c r="F57" s="11">
        <f>G57+H57</f>
        <v>-7400</v>
      </c>
      <c r="G57" s="11">
        <v>0</v>
      </c>
      <c r="H57" s="11">
        <v>-7400</v>
      </c>
      <c r="I57" s="11">
        <v>-7400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0</v>
      </c>
      <c r="E58" s="11">
        <f>E59</f>
        <v>280732</v>
      </c>
      <c r="F58" s="11">
        <f>G58+H58</f>
        <v>280732</v>
      </c>
      <c r="G58" s="11">
        <f>G59</f>
        <v>0</v>
      </c>
      <c r="H58" s="11">
        <f>H59</f>
        <v>280732</v>
      </c>
      <c r="I58" s="11">
        <f>I59</f>
        <v>280732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0</v>
      </c>
      <c r="E59" s="11">
        <f>E60</f>
        <v>280732</v>
      </c>
      <c r="F59" s="11">
        <f>G59+H59</f>
        <v>280732</v>
      </c>
      <c r="G59" s="11">
        <f>G60</f>
        <v>0</v>
      </c>
      <c r="H59" s="11">
        <f>H60</f>
        <v>280732</v>
      </c>
      <c r="I59" s="11">
        <f>I60</f>
        <v>280732</v>
      </c>
      <c r="J59" s="11">
        <f>J60</f>
        <v>0</v>
      </c>
      <c r="K59" s="11">
        <f>F59-I59-J59</f>
        <v>0</v>
      </c>
    </row>
    <row r="60" spans="1:11" s="6" customFormat="1" ht="75" x14ac:dyDescent="0.25">
      <c r="A60" s="10" t="s">
        <v>166</v>
      </c>
      <c r="B60" s="10" t="s">
        <v>167</v>
      </c>
      <c r="C60" s="10" t="s">
        <v>168</v>
      </c>
      <c r="D60" s="11">
        <f>+D61+D62+D63+D64</f>
        <v>0</v>
      </c>
      <c r="E60" s="11">
        <f>+E61+E62+E63+E64</f>
        <v>280732</v>
      </c>
      <c r="F60" s="11">
        <f>G60+H60</f>
        <v>280732</v>
      </c>
      <c r="G60" s="11">
        <f>+G61+G62+G63+G64</f>
        <v>0</v>
      </c>
      <c r="H60" s="11">
        <f>+H61+H62+H63+H64</f>
        <v>280732</v>
      </c>
      <c r="I60" s="11">
        <f>+I61+I62+I63+I64</f>
        <v>280732</v>
      </c>
      <c r="J60" s="11">
        <f>+J61+J62+J63+J64</f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90000</v>
      </c>
      <c r="F61" s="11">
        <f>G61+H61</f>
        <v>90000</v>
      </c>
      <c r="G61" s="11">
        <v>0</v>
      </c>
      <c r="H61" s="11">
        <v>90000</v>
      </c>
      <c r="I61" s="11">
        <v>90000</v>
      </c>
      <c r="J61" s="11"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v>0</v>
      </c>
      <c r="E62" s="11">
        <v>112328</v>
      </c>
      <c r="F62" s="11">
        <f>G62+H62</f>
        <v>112328</v>
      </c>
      <c r="G62" s="11">
        <v>0</v>
      </c>
      <c r="H62" s="11">
        <v>112328</v>
      </c>
      <c r="I62" s="11">
        <v>112328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0</v>
      </c>
      <c r="E63" s="11">
        <v>42470</v>
      </c>
      <c r="F63" s="11">
        <f>G63+H63</f>
        <v>42470</v>
      </c>
      <c r="G63" s="11">
        <v>0</v>
      </c>
      <c r="H63" s="11">
        <v>42470</v>
      </c>
      <c r="I63" s="11">
        <v>42470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0</v>
      </c>
      <c r="E64" s="11">
        <v>35934</v>
      </c>
      <c r="F64" s="11">
        <f>G64+H64</f>
        <v>35934</v>
      </c>
      <c r="G64" s="11">
        <v>0</v>
      </c>
      <c r="H64" s="11">
        <v>35934</v>
      </c>
      <c r="I64" s="11">
        <v>35934</v>
      </c>
      <c r="J64" s="11">
        <v>0</v>
      </c>
      <c r="K64" s="11">
        <f>F64-I64-J64</f>
        <v>0</v>
      </c>
    </row>
    <row r="65" spans="1:12" s="6" customFormat="1" ht="43.5" x14ac:dyDescent="0.25">
      <c r="A65" s="10" t="s">
        <v>181</v>
      </c>
      <c r="B65" s="10" t="s">
        <v>182</v>
      </c>
      <c r="C65" s="10" t="s">
        <v>183</v>
      </c>
      <c r="D65" s="11">
        <f>+D66</f>
        <v>0</v>
      </c>
      <c r="E65" s="11">
        <f>+E66</f>
        <v>370195</v>
      </c>
      <c r="F65" s="11">
        <f>G65+H65</f>
        <v>370195</v>
      </c>
      <c r="G65" s="11">
        <f>+G66</f>
        <v>0</v>
      </c>
      <c r="H65" s="11">
        <f>+H66</f>
        <v>370195</v>
      </c>
      <c r="I65" s="11">
        <f>+I66</f>
        <v>370195</v>
      </c>
      <c r="J65" s="11">
        <f>+J66</f>
        <v>0</v>
      </c>
      <c r="K65" s="11">
        <f>F65-I65-J65</f>
        <v>0</v>
      </c>
    </row>
    <row r="66" spans="1:12" s="6" customFormat="1" ht="43.5" x14ac:dyDescent="0.25">
      <c r="A66" s="10" t="s">
        <v>184</v>
      </c>
      <c r="B66" s="10" t="s">
        <v>185</v>
      </c>
      <c r="C66" s="10" t="s">
        <v>186</v>
      </c>
      <c r="D66" s="11">
        <f>D67+D68</f>
        <v>0</v>
      </c>
      <c r="E66" s="11">
        <f>E67+E68</f>
        <v>370195</v>
      </c>
      <c r="F66" s="11">
        <f>G66+H66</f>
        <v>370195</v>
      </c>
      <c r="G66" s="11">
        <f>G67+G68</f>
        <v>0</v>
      </c>
      <c r="H66" s="11">
        <f>H67+H68</f>
        <v>370195</v>
      </c>
      <c r="I66" s="11">
        <f>I67+I68</f>
        <v>370195</v>
      </c>
      <c r="J66" s="11">
        <f>J67+J68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165945</v>
      </c>
      <c r="F67" s="11">
        <f>G67+H67</f>
        <v>165945</v>
      </c>
      <c r="G67" s="11">
        <v>0</v>
      </c>
      <c r="H67" s="11">
        <v>165945</v>
      </c>
      <c r="I67" s="11">
        <v>165945</v>
      </c>
      <c r="J67" s="11"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204250</v>
      </c>
      <c r="F68" s="11">
        <f>G68+H68</f>
        <v>204250</v>
      </c>
      <c r="G68" s="11">
        <v>0</v>
      </c>
      <c r="H68" s="11">
        <v>204250</v>
      </c>
      <c r="I68" s="11">
        <v>204250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193</v>
      </c>
      <c r="B70" s="13"/>
      <c r="C70" s="13"/>
      <c r="D70" s="13"/>
      <c r="E70" s="13"/>
      <c r="F70" s="13"/>
      <c r="G70" s="13"/>
      <c r="H70" s="13"/>
      <c r="I70" s="13" t="s">
        <v>195</v>
      </c>
      <c r="J70" s="13"/>
      <c r="K70" s="13"/>
      <c r="L70" s="13"/>
    </row>
    <row r="71" spans="1:12" x14ac:dyDescent="0.25">
      <c r="A71" s="3" t="s">
        <v>194</v>
      </c>
      <c r="B71" s="3"/>
      <c r="C71" s="3"/>
      <c r="D71" s="3"/>
      <c r="E71" s="3"/>
      <c r="F71" s="3"/>
      <c r="G71" s="3"/>
      <c r="H71" s="3"/>
      <c r="I71" s="3" t="s">
        <v>196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5">
    <mergeCell ref="K8:K10"/>
    <mergeCell ref="A70:D70"/>
    <mergeCell ref="A71:D71"/>
    <mergeCell ref="E70:H70"/>
    <mergeCell ref="E71:H71"/>
    <mergeCell ref="I70:L70"/>
    <mergeCell ref="I71:L71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2017-02-27T11:57:04Z</dcterms:created>
  <dcterms:modified xsi:type="dcterms:W3CDTF">2017-02-27T11:57:06Z</dcterms:modified>
</cp:coreProperties>
</file>