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J27" i="1"/>
  <c r="J28" i="1"/>
  <c r="J29" i="1"/>
  <c r="J30" i="1"/>
  <c r="J31" i="1"/>
  <c r="J32" i="1"/>
  <c r="D33" i="1"/>
  <c r="E33" i="1"/>
  <c r="F33" i="1"/>
  <c r="G33" i="1"/>
  <c r="H33" i="1"/>
  <c r="I33" i="1"/>
  <c r="J33" i="1" s="1"/>
  <c r="K33" i="1"/>
  <c r="J34" i="1"/>
  <c r="D35" i="1"/>
  <c r="E35" i="1"/>
  <c r="F35" i="1"/>
  <c r="G35" i="1"/>
  <c r="H35" i="1"/>
  <c r="J35" i="1" s="1"/>
  <c r="I35" i="1"/>
  <c r="K35" i="1"/>
  <c r="J36" i="1"/>
  <c r="D39" i="1"/>
  <c r="D38" i="1" s="1"/>
  <c r="E39" i="1"/>
  <c r="E38" i="1" s="1"/>
  <c r="F39" i="1"/>
  <c r="F38" i="1" s="1"/>
  <c r="G39" i="1"/>
  <c r="G38" i="1" s="1"/>
  <c r="G37" i="1" s="1"/>
  <c r="H39" i="1"/>
  <c r="H38" i="1" s="1"/>
  <c r="I39" i="1"/>
  <c r="I38" i="1" s="1"/>
  <c r="I37" i="1" s="1"/>
  <c r="J39" i="1"/>
  <c r="K39" i="1"/>
  <c r="K38" i="1" s="1"/>
  <c r="J40" i="1"/>
  <c r="D43" i="1"/>
  <c r="D42" i="1" s="1"/>
  <c r="D41" i="1" s="1"/>
  <c r="E43" i="1"/>
  <c r="E42" i="1" s="1"/>
  <c r="E41" i="1" s="1"/>
  <c r="F43" i="1"/>
  <c r="F42" i="1" s="1"/>
  <c r="F41" i="1" s="1"/>
  <c r="G43" i="1"/>
  <c r="G42" i="1" s="1"/>
  <c r="G41" i="1" s="1"/>
  <c r="H43" i="1"/>
  <c r="H42" i="1" s="1"/>
  <c r="I43" i="1"/>
  <c r="I42" i="1" s="1"/>
  <c r="I41" i="1" s="1"/>
  <c r="J43" i="1"/>
  <c r="K43" i="1"/>
  <c r="K42" i="1" s="1"/>
  <c r="K41" i="1" s="1"/>
  <c r="J44" i="1"/>
  <c r="J45" i="1"/>
  <c r="J46" i="1"/>
  <c r="J47" i="1"/>
  <c r="K13" i="1" l="1"/>
  <c r="K12" i="1"/>
  <c r="H12" i="1"/>
  <c r="H13" i="1"/>
  <c r="J14" i="1"/>
  <c r="D37" i="1"/>
  <c r="G13" i="1"/>
  <c r="G12" i="1"/>
  <c r="G11" i="1" s="1"/>
  <c r="J24" i="1"/>
  <c r="F12" i="1"/>
  <c r="F13" i="1"/>
  <c r="I12" i="1"/>
  <c r="I11" i="1" s="1"/>
  <c r="I13" i="1"/>
  <c r="K37" i="1"/>
  <c r="E12" i="1"/>
  <c r="E11" i="1" s="1"/>
  <c r="E13" i="1"/>
  <c r="F37" i="1"/>
  <c r="E37" i="1"/>
  <c r="J42" i="1"/>
  <c r="H41" i="1"/>
  <c r="J41" i="1" s="1"/>
  <c r="H37" i="1"/>
  <c r="J37" i="1" s="1"/>
  <c r="J38" i="1"/>
  <c r="D12" i="1"/>
  <c r="D11" i="1" s="1"/>
  <c r="D13" i="1"/>
  <c r="J25" i="1"/>
  <c r="J13" i="1" l="1"/>
  <c r="H11" i="1"/>
  <c r="J11" i="1" s="1"/>
  <c r="J12" i="1"/>
  <c r="F11" i="1"/>
  <c r="K11" i="1"/>
</calcChain>
</file>

<file path=xl/sharedStrings.xml><?xml version="1.0" encoding="utf-8"?>
<sst xmlns="http://schemas.openxmlformats.org/spreadsheetml/2006/main" count="135" uniqueCount="135">
  <si>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</si>
  <si>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</si>
  <si>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</si>
  <si>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</si>
  <si>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</si>
  <si>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51.02.01.03 - Autoritati executive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</si>
  <si>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</si>
  <si>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</si>
  <si>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</si>
  <si>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</si>
  <si>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</si>
  <si>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</si>
  <si>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</si>
  <si>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</si>
  <si>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</si>
  <si>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</si>
  <si>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</si>
  <si>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</si>
  <si>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</si>
  <si>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</si>
  <si>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</si>
  <si>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</si>
  <si>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</si>
  <si>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</si>
  <si>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</si>
  <si>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</si>
  <si>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</si>
  <si>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</si>
  <si>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</si>
  <si>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</si>
  <si>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</si>
  <si>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</si>
  <si>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</si>
  <si>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</si>
  <si>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</si>
  <si>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</si>
  <si>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</si>
  <si>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</si>
  <si>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</si>
  <si>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</si>
  <si>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</si>
  <si>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</si>
  <si>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</si>
  <si>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</si>
  <si>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</si>
  <si>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</si>
  <si>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</si>
  <si>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</si>
  <si>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</si>
  <si>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</si>
  <si>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</si>
  <si>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</si>
  <si>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</si>
  <si>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</si>
  <si>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</si>
  <si>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</si>
  <si>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</si>
  <si>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</si>
  <si>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</si>
  <si>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</si>
  <si>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</si>
  <si>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</si>
  <si>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</si>
  <si>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</si>
  <si>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</si>
  <si>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</si>
  <si>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</si>
  <si>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</si>
  <si>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</si>
  <si>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</si>
  <si>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</si>
  <si>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</si>
  <si>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</si>
  <si>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</si>
  <si>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</si>
  <si>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</si>
  <si>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</si>
  <si>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48</t>
  </si>
  <si>
    <t>Piese de schimb</t>
  </si>
  <si>
    <t>20.01.06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</si>
  <si>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</si>
  <si>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</si>
  <si>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</si>
  <si>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</si>
  <si>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</si>
  <si>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</si>
  <si>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</si>
  <si>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</si>
  <si>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</si>
  <si>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</si>
  <si>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</si>
  <si>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</si>
  <si>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</si>
  <si>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</si>
  <si>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</si>
  <si>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</si>
  <si>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</si>
  <si>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</si>
  <si>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208</t>
  </si>
  <si>
    <t>SECŢIUNEA DE DEZVOLTARE (cod 51+55+56+70+79.d+84.d)</t>
  </si>
  <si>
    <t>001.02</t>
  </si>
  <si>
    <t>238</t>
  </si>
  <si>
    <t>Titlul VIII Proiecte cu finantare din  Fonduri externe nerambursabile (FEN) postaderare (cod 56.01 la 56.31+ 56.35 la 56.40)</t>
  </si>
  <si>
    <t>56</t>
  </si>
  <si>
    <t>251</t>
  </si>
  <si>
    <t>Programe din Fondul European Agricol de Dezvoltare Rurala  (FEADR) (56.04.01 la 56.04.03)</t>
  </si>
  <si>
    <t>56.04</t>
  </si>
  <si>
    <t>252</t>
  </si>
  <si>
    <t>Finantarea nationala</t>
  </si>
  <si>
    <t>56.04.01</t>
  </si>
  <si>
    <t>350</t>
  </si>
  <si>
    <t>CHELTUIELI DE CAPITAL  (cod 71+72)</t>
  </si>
  <si>
    <t>70</t>
  </si>
  <si>
    <t>352</t>
  </si>
  <si>
    <t>TITLUL XII  ACTIVE NEFINANCIARE  (cod 71.01 la 71.03)</t>
  </si>
  <si>
    <t>71</t>
  </si>
  <si>
    <t>353</t>
  </si>
  <si>
    <t>Active fixe</t>
  </si>
  <si>
    <t>71.01</t>
  </si>
  <si>
    <t>354</t>
  </si>
  <si>
    <t>Constructii</t>
  </si>
  <si>
    <t>71.01.01</t>
  </si>
  <si>
    <t>355</t>
  </si>
  <si>
    <t>Masini, echipamente si mijloace de transport</t>
  </si>
  <si>
    <t>71.01.02</t>
  </si>
  <si>
    <t>356</t>
  </si>
  <si>
    <t>Mobilier, aparatura birotica si alte active corporale</t>
  </si>
  <si>
    <t>71.01.03</t>
  </si>
  <si>
    <t>357</t>
  </si>
  <si>
    <t>Alte active fixe</t>
  </si>
  <si>
    <t>71.01.30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</si>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</sst>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D12+D37</f>
        <v>1203993</v>
      </c>
      <c r="E11" s="11">
        <f>E12+E37</f>
        <v>739000</v>
      </c>
      <c r="F11" s="11">
        <f>F12+F37</f>
        <v>1203993</v>
      </c>
      <c r="G11" s="11">
        <f>G12+G37</f>
        <v>1203993</v>
      </c>
      <c r="H11" s="11">
        <f>H12+H37</f>
        <v>1197926</v>
      </c>
      <c r="I11" s="11">
        <f>I12+I37</f>
        <v>1143547</v>
      </c>
      <c r="J11" s="11">
        <f>H11-I11</f>
        <v>54379</v>
      </c>
      <c r="K11" s="11">
        <f>K12+K37</f>
        <v>1283911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D14+D24</f>
        <v>1060493</v>
      </c>
      <c r="E12" s="11">
        <f>E14+E24</f>
        <v>679000</v>
      </c>
      <c r="F12" s="11">
        <f>F14+F24</f>
        <v>1060493</v>
      </c>
      <c r="G12" s="11">
        <f>G14+G24</f>
        <v>1060493</v>
      </c>
      <c r="H12" s="11">
        <f>H14+H24</f>
        <v>1054426</v>
      </c>
      <c r="I12" s="11">
        <f>I14+I24</f>
        <v>1000352</v>
      </c>
      <c r="J12" s="11">
        <f>H12-I12</f>
        <v>54074</v>
      </c>
      <c r="K12" s="11">
        <f>K14+K24</f>
        <v>1028993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D14+D24</f>
        <v>1060493</v>
      </c>
      <c r="E13" s="11">
        <f>E14+E24</f>
        <v>679000</v>
      </c>
      <c r="F13" s="11">
        <f>F14+F24</f>
        <v>1060493</v>
      </c>
      <c r="G13" s="11">
        <f>G14+G24</f>
        <v>1060493</v>
      </c>
      <c r="H13" s="11">
        <f>H14+H24</f>
        <v>1054426</v>
      </c>
      <c r="I13" s="11">
        <f>I14+I24</f>
        <v>1000352</v>
      </c>
      <c r="J13" s="11">
        <f>H13-I13</f>
        <v>54074</v>
      </c>
      <c r="K13" s="11">
        <f>K14+K24</f>
        <v>1028993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D15+D18</f>
        <v>352599</v>
      </c>
      <c r="E14" s="11">
        <f>E15+E18</f>
        <v>327599</v>
      </c>
      <c r="F14" s="11">
        <f>F15+F18</f>
        <v>352599</v>
      </c>
      <c r="G14" s="11">
        <f>G15+G18</f>
        <v>352599</v>
      </c>
      <c r="H14" s="11">
        <f>H15+H18</f>
        <v>346532</v>
      </c>
      <c r="I14" s="11">
        <f>I15+I18</f>
        <v>346532</v>
      </c>
      <c r="J14" s="11">
        <f>H14-I14</f>
        <v>0</v>
      </c>
      <c r="K14" s="11">
        <f>K15+K18</f>
        <v>353202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</f>
        <v>285230</v>
      </c>
      <c r="E15" s="11">
        <f>E16+E17</f>
        <v>243164</v>
      </c>
      <c r="F15" s="11">
        <f>F16+F17</f>
        <v>285230</v>
      </c>
      <c r="G15" s="11">
        <f>G16+G17</f>
        <v>285230</v>
      </c>
      <c r="H15" s="11">
        <f>H16+H17</f>
        <v>285143</v>
      </c>
      <c r="I15" s="11">
        <f>I16+I17</f>
        <v>285143</v>
      </c>
      <c r="J15" s="11">
        <f>H15-I15</f>
        <v>0</v>
      </c>
      <c r="K15" s="11">
        <f>K16+K17</f>
        <v>290589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285230</v>
      </c>
      <c r="E16" s="11">
        <v>237164</v>
      </c>
      <c r="F16" s="11">
        <v>285230</v>
      </c>
      <c r="G16" s="11">
        <v>285230</v>
      </c>
      <c r="H16" s="11">
        <v>285143</v>
      </c>
      <c r="I16" s="11">
        <v>285143</v>
      </c>
      <c r="J16" s="11">
        <f>H16-I16</f>
        <v>0</v>
      </c>
      <c r="K16" s="11">
        <v>290589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6000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f>D19+D20+D21+D22+D23</f>
        <v>67369</v>
      </c>
      <c r="E18" s="11">
        <f>E19+E20+E21+E22+E23</f>
        <v>84435</v>
      </c>
      <c r="F18" s="11">
        <f>F19+F20+F21+F22+F23</f>
        <v>67369</v>
      </c>
      <c r="G18" s="11">
        <f>G19+G20+G21+G22+G23</f>
        <v>67369</v>
      </c>
      <c r="H18" s="11">
        <f>H19+H20+H21+H22+H23</f>
        <v>61389</v>
      </c>
      <c r="I18" s="11">
        <f>I19+I20+I21+I22+I23</f>
        <v>61389</v>
      </c>
      <c r="J18" s="11">
        <f>H18-I18</f>
        <v>0</v>
      </c>
      <c r="K18" s="11">
        <f>K19+K20+K21+K22+K23</f>
        <v>62613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48206</v>
      </c>
      <c r="E19" s="11">
        <v>66807</v>
      </c>
      <c r="F19" s="11">
        <v>48206</v>
      </c>
      <c r="G19" s="11">
        <v>48206</v>
      </c>
      <c r="H19" s="11">
        <v>42546</v>
      </c>
      <c r="I19" s="11">
        <v>42546</v>
      </c>
      <c r="J19" s="11">
        <f>H19-I19</f>
        <v>0</v>
      </c>
      <c r="K19" s="11">
        <v>43406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2528</v>
      </c>
      <c r="E20" s="11">
        <v>2293</v>
      </c>
      <c r="F20" s="11">
        <v>2528</v>
      </c>
      <c r="G20" s="11">
        <v>2528</v>
      </c>
      <c r="H20" s="11">
        <v>2492</v>
      </c>
      <c r="I20" s="11">
        <v>2492</v>
      </c>
      <c r="J20" s="11">
        <f>H20-I20</f>
        <v>0</v>
      </c>
      <c r="K20" s="11">
        <v>2519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13800</v>
      </c>
      <c r="E21" s="11">
        <v>12500</v>
      </c>
      <c r="F21" s="11">
        <v>13800</v>
      </c>
      <c r="G21" s="11">
        <v>13800</v>
      </c>
      <c r="H21" s="11">
        <v>13711</v>
      </c>
      <c r="I21" s="11">
        <v>13711</v>
      </c>
      <c r="J21" s="11">
        <f>H21-I21</f>
        <v>0</v>
      </c>
      <c r="K21" s="11">
        <v>13994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v>450</v>
      </c>
      <c r="E22" s="11">
        <v>450</v>
      </c>
      <c r="F22" s="11">
        <v>450</v>
      </c>
      <c r="G22" s="11">
        <v>450</v>
      </c>
      <c r="H22" s="11">
        <v>354</v>
      </c>
      <c r="I22" s="11">
        <v>354</v>
      </c>
      <c r="J22" s="11">
        <f>H22-I22</f>
        <v>0</v>
      </c>
      <c r="K22" s="11">
        <v>362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2385</v>
      </c>
      <c r="E23" s="11">
        <v>2385</v>
      </c>
      <c r="F23" s="11">
        <v>2385</v>
      </c>
      <c r="G23" s="11">
        <v>2385</v>
      </c>
      <c r="H23" s="11">
        <v>2286</v>
      </c>
      <c r="I23" s="11">
        <v>2286</v>
      </c>
      <c r="J23" s="11">
        <f>H23-I23</f>
        <v>0</v>
      </c>
      <c r="K23" s="11">
        <v>2332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f>D25+D33+D35</f>
        <v>707894</v>
      </c>
      <c r="E24" s="11">
        <f>E25+E33+E35</f>
        <v>351401</v>
      </c>
      <c r="F24" s="11">
        <f>F25+F33+F35</f>
        <v>707894</v>
      </c>
      <c r="G24" s="11">
        <f>G25+G33+G35</f>
        <v>707894</v>
      </c>
      <c r="H24" s="11">
        <f>H25+H33+H35</f>
        <v>707894</v>
      </c>
      <c r="I24" s="11">
        <f>I25+I33+I35</f>
        <v>653820</v>
      </c>
      <c r="J24" s="11">
        <f>H24-I24</f>
        <v>54074</v>
      </c>
      <c r="K24" s="11">
        <f>K25+K33+K35</f>
        <v>675791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f>D26+D27+D28+D29+D30+D31+D32</f>
        <v>677294</v>
      </c>
      <c r="E25" s="11">
        <f>E26+E27+E28+E29+E30+E31+E32</f>
        <v>320801</v>
      </c>
      <c r="F25" s="11">
        <f>F26+F27+F28+F29+F30+F31+F32</f>
        <v>677294</v>
      </c>
      <c r="G25" s="11">
        <f>G26+G27+G28+G29+G30+G31+G32</f>
        <v>677294</v>
      </c>
      <c r="H25" s="11">
        <f>H26+H27+H28+H29+H30+H31+H32</f>
        <v>677294</v>
      </c>
      <c r="I25" s="11">
        <f>I26+I27+I28+I29+I30+I31+I32</f>
        <v>653820</v>
      </c>
      <c r="J25" s="11">
        <f>H25-I25</f>
        <v>23474</v>
      </c>
      <c r="K25" s="11">
        <f>K26+K27+K28+K29+K30+K31+K32</f>
        <v>661123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0</v>
      </c>
      <c r="E26" s="11">
        <v>24000</v>
      </c>
      <c r="F26" s="11">
        <v>0</v>
      </c>
      <c r="G26" s="11">
        <v>0</v>
      </c>
      <c r="H26" s="11">
        <v>0</v>
      </c>
      <c r="I26" s="11">
        <v>0</v>
      </c>
      <c r="J26" s="11">
        <f>H26-I26</f>
        <v>0</v>
      </c>
      <c r="K26" s="11">
        <v>0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0</v>
      </c>
      <c r="E27" s="11">
        <v>12000</v>
      </c>
      <c r="F27" s="11">
        <v>0</v>
      </c>
      <c r="G27" s="11">
        <v>0</v>
      </c>
      <c r="H27" s="11">
        <v>0</v>
      </c>
      <c r="I27" s="11">
        <v>0</v>
      </c>
      <c r="J27" s="11">
        <f>H27-I27</f>
        <v>0</v>
      </c>
      <c r="K27" s="11">
        <v>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0</v>
      </c>
      <c r="E28" s="11">
        <v>9000</v>
      </c>
      <c r="F28" s="11">
        <v>0</v>
      </c>
      <c r="G28" s="11">
        <v>0</v>
      </c>
      <c r="H28" s="11">
        <v>0</v>
      </c>
      <c r="I28" s="11">
        <v>0</v>
      </c>
      <c r="J28" s="11">
        <f>H28-I28</f>
        <v>0</v>
      </c>
      <c r="K28" s="11">
        <v>3773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0</v>
      </c>
      <c r="E29" s="11">
        <v>24000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9000</v>
      </c>
      <c r="E30" s="11">
        <v>15000</v>
      </c>
      <c r="F30" s="11">
        <v>9000</v>
      </c>
      <c r="G30" s="11">
        <v>9000</v>
      </c>
      <c r="H30" s="11">
        <v>9000</v>
      </c>
      <c r="I30" s="11">
        <v>0</v>
      </c>
      <c r="J30" s="11">
        <f>H30-I30</f>
        <v>9000</v>
      </c>
      <c r="K30" s="11">
        <v>0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13500</v>
      </c>
      <c r="E31" s="11">
        <v>13500</v>
      </c>
      <c r="F31" s="11">
        <v>13500</v>
      </c>
      <c r="G31" s="11">
        <v>13500</v>
      </c>
      <c r="H31" s="11">
        <v>13500</v>
      </c>
      <c r="I31" s="11">
        <v>0</v>
      </c>
      <c r="J31" s="11">
        <f>H31-I31</f>
        <v>13500</v>
      </c>
      <c r="K31" s="11">
        <v>0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654794</v>
      </c>
      <c r="E32" s="11">
        <v>223301</v>
      </c>
      <c r="F32" s="11">
        <v>654794</v>
      </c>
      <c r="G32" s="11">
        <v>654794</v>
      </c>
      <c r="H32" s="11">
        <v>654794</v>
      </c>
      <c r="I32" s="11">
        <v>653820</v>
      </c>
      <c r="J32" s="11">
        <f>H32-I32</f>
        <v>974</v>
      </c>
      <c r="K32" s="11">
        <v>657350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+D34</f>
        <v>0</v>
      </c>
      <c r="E33" s="11">
        <f>+E34</f>
        <v>0</v>
      </c>
      <c r="F33" s="11">
        <f>+F34</f>
        <v>0</v>
      </c>
      <c r="G33" s="11">
        <f>+G34</f>
        <v>0</v>
      </c>
      <c r="H33" s="11">
        <f>+H34</f>
        <v>0</v>
      </c>
      <c r="I33" s="11">
        <f>+I34</f>
        <v>0</v>
      </c>
      <c r="J33" s="11">
        <f>H33-I33</f>
        <v>0</v>
      </c>
      <c r="K33" s="11">
        <f>+K34</f>
        <v>14668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14668</v>
      </c>
    </row>
    <row r="35" spans="1:11" s="6" customFormat="1" ht="33" x14ac:dyDescent="0.25">
      <c r="A35" s="10" t="s">
        <v>92</v>
      </c>
      <c r="B35" s="10" t="s">
        <v>93</v>
      </c>
      <c r="C35" s="10" t="s">
        <v>94</v>
      </c>
      <c r="D35" s="11">
        <f>+D36</f>
        <v>30600</v>
      </c>
      <c r="E35" s="11">
        <f>+E36</f>
        <v>30600</v>
      </c>
      <c r="F35" s="11">
        <f>+F36</f>
        <v>30600</v>
      </c>
      <c r="G35" s="11">
        <f>+G36</f>
        <v>30600</v>
      </c>
      <c r="H35" s="11">
        <f>+H36</f>
        <v>30600</v>
      </c>
      <c r="I35" s="11">
        <f>+I36</f>
        <v>0</v>
      </c>
      <c r="J35" s="11">
        <f>H35-I35</f>
        <v>30600</v>
      </c>
      <c r="K35" s="11">
        <f>+K36</f>
        <v>0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30600</v>
      </c>
      <c r="E36" s="11">
        <v>30600</v>
      </c>
      <c r="F36" s="11">
        <v>30600</v>
      </c>
      <c r="G36" s="11">
        <v>30600</v>
      </c>
      <c r="H36" s="11">
        <v>30600</v>
      </c>
      <c r="I36" s="11">
        <v>0</v>
      </c>
      <c r="J36" s="11">
        <f>H36-I36</f>
        <v>30600</v>
      </c>
      <c r="K36" s="11">
        <v>0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+D38+D41</f>
        <v>143500</v>
      </c>
      <c r="E37" s="11">
        <f>+E38+E41</f>
        <v>60000</v>
      </c>
      <c r="F37" s="11">
        <f>+F38+F41</f>
        <v>143500</v>
      </c>
      <c r="G37" s="11">
        <f>+G38+G41</f>
        <v>143500</v>
      </c>
      <c r="H37" s="11">
        <f>+H38+H41</f>
        <v>143500</v>
      </c>
      <c r="I37" s="11">
        <f>+I38+I41</f>
        <v>143195</v>
      </c>
      <c r="J37" s="11">
        <f>H37-I37</f>
        <v>305</v>
      </c>
      <c r="K37" s="11">
        <f>+K38+K41</f>
        <v>254918</v>
      </c>
    </row>
    <row r="38" spans="1:11" s="6" customFormat="1" ht="33" x14ac:dyDescent="0.25">
      <c r="A38" s="10" t="s">
        <v>101</v>
      </c>
      <c r="B38" s="10" t="s">
        <v>102</v>
      </c>
      <c r="C38" s="10" t="s">
        <v>103</v>
      </c>
      <c r="D38" s="11">
        <f>+D39</f>
        <v>0</v>
      </c>
      <c r="E38" s="11">
        <f>+E39</f>
        <v>0</v>
      </c>
      <c r="F38" s="11">
        <f>+F39</f>
        <v>0</v>
      </c>
      <c r="G38" s="11">
        <f>+G39</f>
        <v>0</v>
      </c>
      <c r="H38" s="11">
        <f>+H39</f>
        <v>0</v>
      </c>
      <c r="I38" s="11">
        <f>+I39</f>
        <v>0</v>
      </c>
      <c r="J38" s="11">
        <f>H38-I38</f>
        <v>0</v>
      </c>
      <c r="K38" s="11">
        <f>+K39</f>
        <v>196636</v>
      </c>
    </row>
    <row r="39" spans="1:11" s="6" customFormat="1" ht="33" x14ac:dyDescent="0.25">
      <c r="A39" s="10" t="s">
        <v>104</v>
      </c>
      <c r="B39" s="10" t="s">
        <v>105</v>
      </c>
      <c r="C39" s="10" t="s">
        <v>106</v>
      </c>
      <c r="D39" s="11">
        <f>D40</f>
        <v>0</v>
      </c>
      <c r="E39" s="11">
        <f>E40</f>
        <v>0</v>
      </c>
      <c r="F39" s="11">
        <f>F40</f>
        <v>0</v>
      </c>
      <c r="G39" s="11">
        <f>G40</f>
        <v>0</v>
      </c>
      <c r="H39" s="11">
        <f>H40</f>
        <v>0</v>
      </c>
      <c r="I39" s="11">
        <f>I40</f>
        <v>0</v>
      </c>
      <c r="J39" s="11">
        <f>H39-I39</f>
        <v>0</v>
      </c>
      <c r="K39" s="11">
        <f>K40</f>
        <v>196636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f>H40-I40</f>
        <v>0</v>
      </c>
      <c r="K40" s="11">
        <v>196636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f>D42</f>
        <v>143500</v>
      </c>
      <c r="E41" s="11">
        <f>E42</f>
        <v>60000</v>
      </c>
      <c r="F41" s="11">
        <f>F42</f>
        <v>143500</v>
      </c>
      <c r="G41" s="11">
        <f>G42</f>
        <v>143500</v>
      </c>
      <c r="H41" s="11">
        <f>H42</f>
        <v>143500</v>
      </c>
      <c r="I41" s="11">
        <f>I42</f>
        <v>143195</v>
      </c>
      <c r="J41" s="11">
        <f>H41-I41</f>
        <v>305</v>
      </c>
      <c r="K41" s="11">
        <f>K42</f>
        <v>58282</v>
      </c>
    </row>
    <row r="42" spans="1:11" s="6" customFormat="1" ht="22.5" x14ac:dyDescent="0.25">
      <c r="A42" s="10" t="s">
        <v>113</v>
      </c>
      <c r="B42" s="10" t="s">
        <v>114</v>
      </c>
      <c r="C42" s="10" t="s">
        <v>115</v>
      </c>
      <c r="D42" s="11">
        <f>D43</f>
        <v>143500</v>
      </c>
      <c r="E42" s="11">
        <f>E43</f>
        <v>60000</v>
      </c>
      <c r="F42" s="11">
        <f>F43</f>
        <v>143500</v>
      </c>
      <c r="G42" s="11">
        <f>G43</f>
        <v>143500</v>
      </c>
      <c r="H42" s="11">
        <f>H43</f>
        <v>143500</v>
      </c>
      <c r="I42" s="11">
        <f>I43</f>
        <v>143195</v>
      </c>
      <c r="J42" s="11">
        <f>H42-I42</f>
        <v>305</v>
      </c>
      <c r="K42" s="11">
        <f>K43</f>
        <v>58282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f>D44+D45+D46+D47</f>
        <v>143500</v>
      </c>
      <c r="E43" s="11">
        <f>E44+E45+E46+E47</f>
        <v>60000</v>
      </c>
      <c r="F43" s="11">
        <f>F44+F45+F46+F47</f>
        <v>143500</v>
      </c>
      <c r="G43" s="11">
        <f>G44+G45+G46+G47</f>
        <v>143500</v>
      </c>
      <c r="H43" s="11">
        <f>H44+H45+H46+H47</f>
        <v>143500</v>
      </c>
      <c r="I43" s="11">
        <f>I44+I45+I46+I47</f>
        <v>143195</v>
      </c>
      <c r="J43" s="11">
        <f>H43-I43</f>
        <v>305</v>
      </c>
      <c r="K43" s="11">
        <f>K44+K45+K46+K47</f>
        <v>58282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f>H44-I44</f>
        <v>0</v>
      </c>
      <c r="K44" s="11">
        <v>49998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612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621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143500</v>
      </c>
      <c r="E47" s="11">
        <v>60000</v>
      </c>
      <c r="F47" s="11">
        <v>143500</v>
      </c>
      <c r="G47" s="11">
        <v>143500</v>
      </c>
      <c r="H47" s="11">
        <v>143500</v>
      </c>
      <c r="I47" s="11">
        <v>143195</v>
      </c>
      <c r="J47" s="11">
        <f>H47-I47</f>
        <v>305</v>
      </c>
      <c r="K47" s="11">
        <v>7051</v>
      </c>
    </row>
    <row r="48" spans="1:11" s="6" customFormat="1" x14ac:dyDescent="0.25">
      <c r="A48" s="8"/>
      <c r="B48" s="8"/>
      <c r="C48" s="8"/>
      <c r="D48" s="9"/>
      <c r="E48" s="9"/>
      <c r="F48" s="9"/>
      <c r="G48" s="9"/>
      <c r="H48" s="9"/>
      <c r="I48" s="9"/>
      <c r="J48" s="9"/>
      <c r="K48" s="9"/>
    </row>
    <row r="49" spans="1:12" x14ac:dyDescent="0.25">
      <c r="A49" s="13" t="s">
        <v>131</v>
      </c>
      <c r="B49" s="13"/>
      <c r="C49" s="13"/>
      <c r="D49" s="13"/>
      <c r="E49" s="13"/>
      <c r="F49" s="13"/>
      <c r="G49" s="13"/>
      <c r="H49" s="13"/>
      <c r="I49" s="13" t="s">
        <v>133</v>
      </c>
      <c r="J49" s="13"/>
      <c r="K49" s="13"/>
      <c r="L49" s="13"/>
    </row>
    <row r="50" spans="1:12" x14ac:dyDescent="0.25">
      <c r="A50" s="3" t="s">
        <v>132</v>
      </c>
      <c r="B50" s="3"/>
      <c r="C50" s="3"/>
      <c r="D50" s="3"/>
      <c r="E50" s="3"/>
      <c r="F50" s="3"/>
      <c r="G50" s="3"/>
      <c r="H50" s="3"/>
      <c r="I50" s="3" t="s">
        <v>134</v>
      </c>
      <c r="J50" s="3"/>
      <c r="K50" s="3"/>
      <c r="L50" s="3"/>
    </row>
    <row r="97" spans="1:20" x14ac:dyDescent="0.25">
      <c r="A97" s="12"/>
      <c r="B97" s="12"/>
      <c r="C97" s="12"/>
      <c r="D97" s="12"/>
      <c r="I97" s="12"/>
      <c r="J97" s="12"/>
      <c r="K97" s="12"/>
      <c r="L97" s="12"/>
      <c r="Q97" s="12"/>
      <c r="R97" s="12"/>
      <c r="S97" s="12"/>
      <c r="T97" s="12"/>
    </row>
  </sheetData>
  <mergeCells count="22">
    <mergeCell ref="H8:H9"/>
    <mergeCell ref="I8:I9"/>
    <mergeCell ref="J8:J9"/>
    <mergeCell ref="K8:K9"/>
    <mergeCell ref="A49:D49"/>
    <mergeCell ref="A50:D50"/>
    <mergeCell ref="E49:H49"/>
    <mergeCell ref="E50:H50"/>
    <mergeCell ref="I49:L49"/>
    <mergeCell ref="I50:L5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2017-02-27T11:57:09Z</dcterms:created>
  <dcterms:modified xsi:type="dcterms:W3CDTF">2017-02-27T11:57:11Z</dcterms:modified>
</cp:coreProperties>
</file>