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J15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I16" i="1" s="1"/>
  <c r="J18" i="1"/>
  <c r="K18" i="1"/>
  <c r="K17" i="1" s="1"/>
  <c r="J19" i="1"/>
  <c r="J20" i="1"/>
  <c r="D21" i="1"/>
  <c r="E21" i="1"/>
  <c r="F21" i="1"/>
  <c r="G21" i="1"/>
  <c r="H21" i="1"/>
  <c r="J21" i="1" s="1"/>
  <c r="I21" i="1"/>
  <c r="K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K24" i="1"/>
  <c r="K23" i="1" s="1"/>
  <c r="J25" i="1"/>
  <c r="J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K30" i="1"/>
  <c r="K29" i="1" s="1"/>
  <c r="J31" i="1"/>
  <c r="D32" i="1"/>
  <c r="E32" i="1"/>
  <c r="F32" i="1"/>
  <c r="G32" i="1"/>
  <c r="H32" i="1"/>
  <c r="I32" i="1"/>
  <c r="J32" i="1"/>
  <c r="K32" i="1"/>
  <c r="J33" i="1"/>
  <c r="D36" i="1"/>
  <c r="D35" i="1" s="1"/>
  <c r="D34" i="1" s="1"/>
  <c r="E36" i="1"/>
  <c r="E35" i="1" s="1"/>
  <c r="E34" i="1" s="1"/>
  <c r="F36" i="1"/>
  <c r="F35" i="1" s="1"/>
  <c r="F34" i="1" s="1"/>
  <c r="G36" i="1"/>
  <c r="G35" i="1" s="1"/>
  <c r="G34" i="1" s="1"/>
  <c r="H36" i="1"/>
  <c r="H35" i="1" s="1"/>
  <c r="I36" i="1"/>
  <c r="J36" i="1" s="1"/>
  <c r="K36" i="1"/>
  <c r="K35" i="1" s="1"/>
  <c r="K34" i="1" s="1"/>
  <c r="J37" i="1"/>
  <c r="J38" i="1"/>
  <c r="D41" i="1"/>
  <c r="D40" i="1" s="1"/>
  <c r="D39" i="1" s="1"/>
  <c r="E41" i="1"/>
  <c r="E40" i="1" s="1"/>
  <c r="E39" i="1" s="1"/>
  <c r="F41" i="1"/>
  <c r="F40" i="1" s="1"/>
  <c r="F39" i="1" s="1"/>
  <c r="G41" i="1"/>
  <c r="G40" i="1" s="1"/>
  <c r="G39" i="1" s="1"/>
  <c r="H41" i="1"/>
  <c r="H40" i="1" s="1"/>
  <c r="I41" i="1"/>
  <c r="I40" i="1" s="1"/>
  <c r="I39" i="1" s="1"/>
  <c r="K41" i="1"/>
  <c r="K40" i="1" s="1"/>
  <c r="K39" i="1" s="1"/>
  <c r="J42" i="1"/>
  <c r="J43" i="1"/>
  <c r="D44" i="1"/>
  <c r="E44" i="1"/>
  <c r="F44" i="1"/>
  <c r="G44" i="1"/>
  <c r="H44" i="1"/>
  <c r="I44" i="1"/>
  <c r="J44" i="1" s="1"/>
  <c r="K44" i="1"/>
  <c r="J45" i="1"/>
  <c r="D47" i="1"/>
  <c r="E47" i="1"/>
  <c r="F47" i="1"/>
  <c r="G47" i="1"/>
  <c r="H47" i="1"/>
  <c r="J47" i="1" s="1"/>
  <c r="I47" i="1"/>
  <c r="K47" i="1"/>
  <c r="J48" i="1"/>
  <c r="J49" i="1"/>
  <c r="D50" i="1"/>
  <c r="E50" i="1"/>
  <c r="F50" i="1"/>
  <c r="G50" i="1"/>
  <c r="H50" i="1"/>
  <c r="I50" i="1"/>
  <c r="J50" i="1"/>
  <c r="K50" i="1"/>
  <c r="J51" i="1"/>
  <c r="H16" i="1" l="1"/>
  <c r="J16" i="1" s="1"/>
  <c r="J17" i="1"/>
  <c r="H12" i="1"/>
  <c r="J13" i="1"/>
  <c r="H39" i="1"/>
  <c r="J39" i="1" s="1"/>
  <c r="J40" i="1"/>
  <c r="G16" i="1"/>
  <c r="G11" i="1" s="1"/>
  <c r="G46" i="1" s="1"/>
  <c r="H34" i="1"/>
  <c r="F16" i="1"/>
  <c r="F11" i="1"/>
  <c r="F46" i="1" s="1"/>
  <c r="E16" i="1"/>
  <c r="E11" i="1"/>
  <c r="E46" i="1" s="1"/>
  <c r="D16" i="1"/>
  <c r="D11" i="1" s="1"/>
  <c r="D46" i="1" s="1"/>
  <c r="K16" i="1"/>
  <c r="K11" i="1"/>
  <c r="K46" i="1" s="1"/>
  <c r="J30" i="1"/>
  <c r="J14" i="1"/>
  <c r="I35" i="1"/>
  <c r="I34" i="1" s="1"/>
  <c r="I11" i="1" s="1"/>
  <c r="I46" i="1" s="1"/>
  <c r="J41" i="1"/>
  <c r="J24" i="1"/>
  <c r="H11" i="1" l="1"/>
  <c r="J12" i="1"/>
  <c r="J34" i="1"/>
  <c r="J35" i="1"/>
  <c r="H46" i="1" l="1"/>
  <c r="J46" i="1" s="1"/>
  <c r="J11" i="1"/>
</calcChain>
</file>

<file path=xl/sharedStrings.xml><?xml version="1.0" encoding="utf-8"?>
<sst xmlns="http://schemas.openxmlformats.org/spreadsheetml/2006/main" count="168" uniqueCount="148">
  <si>
    <t>JUDETUL VASLUI</t>
  </si>
  <si>
    <t>COMUNA VUTCANI</t>
  </si>
  <si>
    <t>CIF 3337680</t>
  </si>
  <si>
    <t xml:space="preserve"> Anexa 13</t>
  </si>
  <si>
    <t>Cont de executie - Cheltuieli - Bugetul local</t>
  </si>
  <si>
    <t>Trimestrul: 4, Anul: 2015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</si>
  <si>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</si>
  <si>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</si>
  <si>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</si>
  <si>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</si>
  <si>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</si>
  <si>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</si>
  <si>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</si>
  <si>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</si>
  <si>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</si>
  <si>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</si>
  <si>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</si>
  <si>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</si>
  <si>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</si>
  <si>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</si>
  <si>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</si>
  <si>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</si>
  <si>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</si>
  <si>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</si>
  <si>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</si>
  <si>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</si>
  <si>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</si>
  <si>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</si>
  <si>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</si>
  <si>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</si>
  <si>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</si>
  <si>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</si>
  <si>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</si>
  <si>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</si>
  <si>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</si>
  <si>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</si>
  <si>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</si>
  <si>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</si>
  <si>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</si>
  <si>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</si>
  <si>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</si>
  <si>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</si>
  <si>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</si>
  <si>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</si>
  <si>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</si>
  <si>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</si>
  <si>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</si>
  <si>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</si>
  <si>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</si>
  <si>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</si>
  <si>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</si>
  <si>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</si>
  <si>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</si>
  <si>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</si>
  <si>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</si>
  <si>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</si>
  <si>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</si>
  <si>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</si>
  <si>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</si>
  <si>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</si>
  <si>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</si>
  <si>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</si>
  <si>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</si>
  <si>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</si>
  <si>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</si>
  <si>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</si>
  <si>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</si>
  <si>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</si>
  <si>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61</t>
  </si>
  <si>
    <t>Alte servicii culturale</t>
  </si>
  <si>
    <t>67.02.03.30</t>
  </si>
  <si>
    <t>67</t>
  </si>
  <si>
    <t>Alte servicii in domeniile culturii, recreerii si religiei</t>
  </si>
  <si>
    <t>67.02.50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</si>
  <si>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</si>
  <si>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</si>
  <si>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</si>
  <si>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</si>
  <si>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</si>
  <si>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</si>
  <si>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</si>
  <si>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</si>
  <si>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</si>
  <si>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</si>
  <si>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</si>
  <si>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</si>
  <si>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</si>
  <si>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</si>
  <si>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</si>
  <si>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</si>
  <si>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</si>
  <si>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</si>
  <si>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</si>
  <si>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</si>
  <si>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</si>
  <si>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83</t>
  </si>
  <si>
    <t>Locuinte   (cod 70.02.03.01+70.02.03.30)</t>
  </si>
  <si>
    <t>70.02.03</t>
  </si>
  <si>
    <t>85</t>
  </si>
  <si>
    <t>Alte cheltuieli in domeniul locuintelor</t>
  </si>
  <si>
    <t>70.02.03.30</t>
  </si>
  <si>
    <t>89</t>
  </si>
  <si>
    <t>Iluminat public si electrificari rurale</t>
  </si>
  <si>
    <t>70.02.06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</si>
  <si>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</si>
  <si>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</si>
  <si>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</si>
  <si>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</si>
  <si>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</si>
  <si>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</si>
  <si>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</si>
  <si>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</si>
  <si>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</si>
  <si>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</si>
  <si>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</si>
  <si>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</si>
  <si>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119</t>
  </si>
  <si>
    <t>Transport in comun</t>
  </si>
  <si>
    <t>84.02.03.02</t>
  </si>
  <si>
    <t>126</t>
  </si>
  <si>
    <t>Alte actiuni economice (cod 87.02.01+87.02.03 la 87.02.05+87.02.50)</t>
  </si>
  <si>
    <t>87.02</t>
  </si>
  <si>
    <t>131</t>
  </si>
  <si>
    <t>Alte actiuni economice</t>
  </si>
  <si>
    <t>87.02.50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</si>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</sst>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D12+D16+D34+D39</f>
        <v>3741828</v>
      </c>
      <c r="E11" s="11">
        <f>E12+E16+E34+E39</f>
        <v>2612500</v>
      </c>
      <c r="F11" s="11">
        <f>F12+F16+F34+F39</f>
        <v>3741828</v>
      </c>
      <c r="G11" s="11">
        <f>G12+G16+G34+G39</f>
        <v>3741828</v>
      </c>
      <c r="H11" s="11">
        <f>H12+H16+H34+H39</f>
        <v>3729499</v>
      </c>
      <c r="I11" s="11">
        <f>I12+I16+I34+I39</f>
        <v>3548580</v>
      </c>
      <c r="J11" s="11">
        <f>H11-I11</f>
        <v>180919</v>
      </c>
      <c r="K11" s="11">
        <f>K12+K16+K34+K39</f>
        <v>3770583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1203993</v>
      </c>
      <c r="E12" s="11">
        <f>E13</f>
        <v>739000</v>
      </c>
      <c r="F12" s="11">
        <f>F13</f>
        <v>1203993</v>
      </c>
      <c r="G12" s="11">
        <f>G13</f>
        <v>1203993</v>
      </c>
      <c r="H12" s="11">
        <f>H13</f>
        <v>1197926</v>
      </c>
      <c r="I12" s="11">
        <f>I13</f>
        <v>1143547</v>
      </c>
      <c r="J12" s="11">
        <f>H12-I12</f>
        <v>54379</v>
      </c>
      <c r="K12" s="11">
        <f>K13</f>
        <v>1283911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1203993</v>
      </c>
      <c r="E13" s="11">
        <f>E14</f>
        <v>739000</v>
      </c>
      <c r="F13" s="11">
        <f>F14</f>
        <v>1203993</v>
      </c>
      <c r="G13" s="11">
        <f>G14</f>
        <v>1203993</v>
      </c>
      <c r="H13" s="11">
        <f>H14</f>
        <v>1197926</v>
      </c>
      <c r="I13" s="11">
        <f>I14</f>
        <v>1143547</v>
      </c>
      <c r="J13" s="11">
        <f>H13-I13</f>
        <v>54379</v>
      </c>
      <c r="K13" s="11">
        <f>K14</f>
        <v>1283911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1203993</v>
      </c>
      <c r="E14" s="11">
        <f>E15</f>
        <v>739000</v>
      </c>
      <c r="F14" s="11">
        <f>F15</f>
        <v>1203993</v>
      </c>
      <c r="G14" s="11">
        <f>G15</f>
        <v>1203993</v>
      </c>
      <c r="H14" s="11">
        <f>H15</f>
        <v>1197926</v>
      </c>
      <c r="I14" s="11">
        <f>I15</f>
        <v>1143547</v>
      </c>
      <c r="J14" s="11">
        <f>H14-I14</f>
        <v>54379</v>
      </c>
      <c r="K14" s="11">
        <f>K15</f>
        <v>1283911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1203993</v>
      </c>
      <c r="E15" s="11">
        <v>739000</v>
      </c>
      <c r="F15" s="11">
        <v>1203993</v>
      </c>
      <c r="G15" s="11">
        <v>1203993</v>
      </c>
      <c r="H15" s="11">
        <v>1197926</v>
      </c>
      <c r="I15" s="11">
        <v>1143547</v>
      </c>
      <c r="J15" s="11">
        <f>H15-I15</f>
        <v>54379</v>
      </c>
      <c r="K15" s="11">
        <v>1283911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D17+D23+D29</f>
        <v>1494835</v>
      </c>
      <c r="E16" s="11">
        <f>E17+E23+E29</f>
        <v>1263500</v>
      </c>
      <c r="F16" s="11">
        <f>F17+F23+F29</f>
        <v>1494835</v>
      </c>
      <c r="G16" s="11">
        <f>G17+G23+G29</f>
        <v>1494835</v>
      </c>
      <c r="H16" s="11">
        <f>H17+H23+H29</f>
        <v>1488573</v>
      </c>
      <c r="I16" s="11">
        <f>I17+I23+I29</f>
        <v>1463085</v>
      </c>
      <c r="J16" s="11">
        <f>H16-I16</f>
        <v>25488</v>
      </c>
      <c r="K16" s="11">
        <f>K17+K23+K29</f>
        <v>1544724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f>D18+D21</f>
        <v>696901</v>
      </c>
      <c r="E17" s="11">
        <f>E18+E21</f>
        <v>729500</v>
      </c>
      <c r="F17" s="11">
        <f>F18+F21</f>
        <v>696901</v>
      </c>
      <c r="G17" s="11">
        <f>G18+G21</f>
        <v>696901</v>
      </c>
      <c r="H17" s="11">
        <f>H18+H21</f>
        <v>695013</v>
      </c>
      <c r="I17" s="11">
        <f>I18+I21</f>
        <v>694893</v>
      </c>
      <c r="J17" s="11">
        <f>H17-I17</f>
        <v>120</v>
      </c>
      <c r="K17" s="11">
        <f>K18+K21</f>
        <v>766874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D19+D20</f>
        <v>305426</v>
      </c>
      <c r="E18" s="11">
        <f>E19+E20</f>
        <v>253461</v>
      </c>
      <c r="F18" s="11">
        <f>F19+F20</f>
        <v>305426</v>
      </c>
      <c r="G18" s="11">
        <f>G19+G20</f>
        <v>305426</v>
      </c>
      <c r="H18" s="11">
        <f>H19+H20</f>
        <v>304306</v>
      </c>
      <c r="I18" s="11">
        <f>I19+I20</f>
        <v>304222</v>
      </c>
      <c r="J18" s="11">
        <f>H18-I18</f>
        <v>84</v>
      </c>
      <c r="K18" s="11">
        <f>K19+K20</f>
        <v>323698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126928</v>
      </c>
      <c r="E19" s="11">
        <v>117468</v>
      </c>
      <c r="F19" s="11">
        <v>126928</v>
      </c>
      <c r="G19" s="11">
        <v>126928</v>
      </c>
      <c r="H19" s="11">
        <v>125838</v>
      </c>
      <c r="I19" s="11">
        <v>125838</v>
      </c>
      <c r="J19" s="11">
        <f>H19-I19</f>
        <v>0</v>
      </c>
      <c r="K19" s="11">
        <v>128813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178498</v>
      </c>
      <c r="E20" s="11">
        <v>135993</v>
      </c>
      <c r="F20" s="11">
        <v>178498</v>
      </c>
      <c r="G20" s="11">
        <v>178498</v>
      </c>
      <c r="H20" s="11">
        <v>178468</v>
      </c>
      <c r="I20" s="11">
        <v>178384</v>
      </c>
      <c r="J20" s="11">
        <f>H20-I20</f>
        <v>84</v>
      </c>
      <c r="K20" s="11">
        <v>194885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391475</v>
      </c>
      <c r="E21" s="11">
        <f>E22</f>
        <v>476039</v>
      </c>
      <c r="F21" s="11">
        <f>F22</f>
        <v>391475</v>
      </c>
      <c r="G21" s="11">
        <f>G22</f>
        <v>391475</v>
      </c>
      <c r="H21" s="11">
        <f>H22</f>
        <v>390707</v>
      </c>
      <c r="I21" s="11">
        <f>I22</f>
        <v>390671</v>
      </c>
      <c r="J21" s="11">
        <f>H21-I21</f>
        <v>36</v>
      </c>
      <c r="K21" s="11">
        <f>K22</f>
        <v>443176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391475</v>
      </c>
      <c r="E22" s="11">
        <v>476039</v>
      </c>
      <c r="F22" s="11">
        <v>391475</v>
      </c>
      <c r="G22" s="11">
        <v>391475</v>
      </c>
      <c r="H22" s="11">
        <v>390707</v>
      </c>
      <c r="I22" s="11">
        <v>390671</v>
      </c>
      <c r="J22" s="11">
        <f>H22-I22</f>
        <v>36</v>
      </c>
      <c r="K22" s="11">
        <v>443176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D24+D28</f>
        <v>505000</v>
      </c>
      <c r="E23" s="11">
        <f>E24+E28</f>
        <v>355000</v>
      </c>
      <c r="F23" s="11">
        <f>F24+F28</f>
        <v>505000</v>
      </c>
      <c r="G23" s="11">
        <f>G24+G28</f>
        <v>505000</v>
      </c>
      <c r="H23" s="11">
        <f>H24+H28</f>
        <v>501663</v>
      </c>
      <c r="I23" s="11">
        <f>I24+I28</f>
        <v>490833</v>
      </c>
      <c r="J23" s="11">
        <f>H23-I23</f>
        <v>10830</v>
      </c>
      <c r="K23" s="11">
        <f>K24+K28</f>
        <v>494691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D25+D26+D27</f>
        <v>494500</v>
      </c>
      <c r="E24" s="11">
        <f>E25+E26+E27</f>
        <v>282500</v>
      </c>
      <c r="F24" s="11">
        <f>F25+F26+F27</f>
        <v>494500</v>
      </c>
      <c r="G24" s="11">
        <f>G25+G26+G27</f>
        <v>494500</v>
      </c>
      <c r="H24" s="11">
        <f>H25+H26+H27</f>
        <v>491163</v>
      </c>
      <c r="I24" s="11">
        <f>I25+I26+I27</f>
        <v>490833</v>
      </c>
      <c r="J24" s="11">
        <f>H24-I24</f>
        <v>330</v>
      </c>
      <c r="K24" s="11">
        <f>K25+K26+K27</f>
        <v>494691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v>410800</v>
      </c>
      <c r="E25" s="11">
        <v>196800</v>
      </c>
      <c r="F25" s="11">
        <v>410800</v>
      </c>
      <c r="G25" s="11">
        <v>410800</v>
      </c>
      <c r="H25" s="11">
        <v>410665</v>
      </c>
      <c r="I25" s="11">
        <v>410342</v>
      </c>
      <c r="J25" s="11">
        <f>H25-I25</f>
        <v>323</v>
      </c>
      <c r="K25" s="11">
        <v>404763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83700</v>
      </c>
      <c r="E26" s="11">
        <v>85700</v>
      </c>
      <c r="F26" s="11">
        <v>83700</v>
      </c>
      <c r="G26" s="11">
        <v>83700</v>
      </c>
      <c r="H26" s="11">
        <v>80498</v>
      </c>
      <c r="I26" s="11">
        <v>80491</v>
      </c>
      <c r="J26" s="11">
        <f>H26-I26</f>
        <v>7</v>
      </c>
      <c r="K26" s="11">
        <v>89573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355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v>10500</v>
      </c>
      <c r="E28" s="11">
        <v>72500</v>
      </c>
      <c r="F28" s="11">
        <v>10500</v>
      </c>
      <c r="G28" s="11">
        <v>10500</v>
      </c>
      <c r="H28" s="11">
        <v>10500</v>
      </c>
      <c r="I28" s="11">
        <v>0</v>
      </c>
      <c r="J28" s="11">
        <f>H28-I28</f>
        <v>10500</v>
      </c>
      <c r="K28" s="11">
        <v>0</v>
      </c>
    </row>
    <row r="29" spans="1:11" s="6" customFormat="1" ht="33" x14ac:dyDescent="0.25">
      <c r="A29" s="10" t="s">
        <v>74</v>
      </c>
      <c r="B29" s="10" t="s">
        <v>75</v>
      </c>
      <c r="C29" s="10" t="s">
        <v>76</v>
      </c>
      <c r="D29" s="11">
        <f>+D30+D32</f>
        <v>292934</v>
      </c>
      <c r="E29" s="11">
        <f>+E30+E32</f>
        <v>179000</v>
      </c>
      <c r="F29" s="11">
        <f>+F30+F32</f>
        <v>292934</v>
      </c>
      <c r="G29" s="11">
        <f>+G30+G32</f>
        <v>292934</v>
      </c>
      <c r="H29" s="11">
        <f>+H30+H32</f>
        <v>291897</v>
      </c>
      <c r="I29" s="11">
        <f>+I30+I32</f>
        <v>277359</v>
      </c>
      <c r="J29" s="11">
        <f>H29-I29</f>
        <v>14538</v>
      </c>
      <c r="K29" s="11">
        <f>+K30+K32</f>
        <v>283159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</f>
        <v>94000</v>
      </c>
      <c r="E30" s="11">
        <f>E31</f>
        <v>84000</v>
      </c>
      <c r="F30" s="11">
        <f>F31</f>
        <v>94000</v>
      </c>
      <c r="G30" s="11">
        <f>G31</f>
        <v>94000</v>
      </c>
      <c r="H30" s="11">
        <f>H31</f>
        <v>92963</v>
      </c>
      <c r="I30" s="11">
        <f>I31</f>
        <v>92963</v>
      </c>
      <c r="J30" s="11">
        <f>H30-I30</f>
        <v>0</v>
      </c>
      <c r="K30" s="11">
        <f>K31</f>
        <v>98763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94000</v>
      </c>
      <c r="E31" s="11">
        <v>84000</v>
      </c>
      <c r="F31" s="11">
        <v>94000</v>
      </c>
      <c r="G31" s="11">
        <v>94000</v>
      </c>
      <c r="H31" s="11">
        <v>92963</v>
      </c>
      <c r="I31" s="11">
        <v>92963</v>
      </c>
      <c r="J31" s="11">
        <f>H31-I31</f>
        <v>0</v>
      </c>
      <c r="K31" s="11">
        <v>98763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f>D33</f>
        <v>198934</v>
      </c>
      <c r="E32" s="11">
        <f>E33</f>
        <v>95000</v>
      </c>
      <c r="F32" s="11">
        <f>F33</f>
        <v>198934</v>
      </c>
      <c r="G32" s="11">
        <f>G33</f>
        <v>198934</v>
      </c>
      <c r="H32" s="11">
        <f>H33</f>
        <v>198934</v>
      </c>
      <c r="I32" s="11">
        <f>I33</f>
        <v>184396</v>
      </c>
      <c r="J32" s="11">
        <f>H32-I32</f>
        <v>14538</v>
      </c>
      <c r="K32" s="11">
        <f>K33</f>
        <v>184396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198934</v>
      </c>
      <c r="E33" s="11">
        <v>95000</v>
      </c>
      <c r="F33" s="11">
        <v>198934</v>
      </c>
      <c r="G33" s="11">
        <v>198934</v>
      </c>
      <c r="H33" s="11">
        <v>198934</v>
      </c>
      <c r="I33" s="11">
        <v>184396</v>
      </c>
      <c r="J33" s="11">
        <f>H33-I33</f>
        <v>14538</v>
      </c>
      <c r="K33" s="11">
        <v>184396</v>
      </c>
    </row>
    <row r="34" spans="1:11" s="6" customFormat="1" ht="33" x14ac:dyDescent="0.25">
      <c r="A34" s="10" t="s">
        <v>89</v>
      </c>
      <c r="B34" s="10" t="s">
        <v>90</v>
      </c>
      <c r="C34" s="10" t="s">
        <v>91</v>
      </c>
      <c r="D34" s="11">
        <f>D35</f>
        <v>90000</v>
      </c>
      <c r="E34" s="11">
        <f>E35</f>
        <v>80000</v>
      </c>
      <c r="F34" s="11">
        <f>F35</f>
        <v>90000</v>
      </c>
      <c r="G34" s="11">
        <f>G35</f>
        <v>90000</v>
      </c>
      <c r="H34" s="11">
        <f>H35</f>
        <v>90000</v>
      </c>
      <c r="I34" s="11">
        <f>I35</f>
        <v>77734</v>
      </c>
      <c r="J34" s="11">
        <f>H34-I34</f>
        <v>12266</v>
      </c>
      <c r="K34" s="11">
        <f>K35</f>
        <v>77734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D36+D38</f>
        <v>90000</v>
      </c>
      <c r="E35" s="11">
        <f>E36+E38</f>
        <v>80000</v>
      </c>
      <c r="F35" s="11">
        <f>F36+F38</f>
        <v>90000</v>
      </c>
      <c r="G35" s="11">
        <f>G36+G38</f>
        <v>90000</v>
      </c>
      <c r="H35" s="11">
        <f>H36+H38</f>
        <v>90000</v>
      </c>
      <c r="I35" s="11">
        <f>I36+I38</f>
        <v>77734</v>
      </c>
      <c r="J35" s="11">
        <f>H35-I35</f>
        <v>12266</v>
      </c>
      <c r="K35" s="11">
        <f>K36+K38</f>
        <v>77734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f>+D37</f>
        <v>78000</v>
      </c>
      <c r="E36" s="11">
        <f>+E37</f>
        <v>15000</v>
      </c>
      <c r="F36" s="11">
        <f>+F37</f>
        <v>78000</v>
      </c>
      <c r="G36" s="11">
        <f>+G37</f>
        <v>78000</v>
      </c>
      <c r="H36" s="11">
        <f>+H37</f>
        <v>78000</v>
      </c>
      <c r="I36" s="11">
        <f>+I37</f>
        <v>77734</v>
      </c>
      <c r="J36" s="11">
        <f>H36-I36</f>
        <v>266</v>
      </c>
      <c r="K36" s="11">
        <f>+K37</f>
        <v>77734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78000</v>
      </c>
      <c r="E37" s="11">
        <v>15000</v>
      </c>
      <c r="F37" s="11">
        <v>78000</v>
      </c>
      <c r="G37" s="11">
        <v>78000</v>
      </c>
      <c r="H37" s="11">
        <v>78000</v>
      </c>
      <c r="I37" s="11">
        <v>77734</v>
      </c>
      <c r="J37" s="11">
        <f>H37-I37</f>
        <v>266</v>
      </c>
      <c r="K37" s="11">
        <v>77734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12000</v>
      </c>
      <c r="E38" s="11">
        <v>65000</v>
      </c>
      <c r="F38" s="11">
        <v>12000</v>
      </c>
      <c r="G38" s="11">
        <v>12000</v>
      </c>
      <c r="H38" s="11">
        <v>12000</v>
      </c>
      <c r="I38" s="11">
        <v>0</v>
      </c>
      <c r="J38" s="11">
        <f>H38-I38</f>
        <v>12000</v>
      </c>
      <c r="K38" s="11">
        <v>0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+D40+D44</f>
        <v>953000</v>
      </c>
      <c r="E39" s="11">
        <f>+E40+E44</f>
        <v>530000</v>
      </c>
      <c r="F39" s="11">
        <f>+F40+F44</f>
        <v>953000</v>
      </c>
      <c r="G39" s="11">
        <f>+G40+G44</f>
        <v>953000</v>
      </c>
      <c r="H39" s="11">
        <f>+H40+H44</f>
        <v>953000</v>
      </c>
      <c r="I39" s="11">
        <f>+I40+I44</f>
        <v>864214</v>
      </c>
      <c r="J39" s="11">
        <f>H39-I39</f>
        <v>88786</v>
      </c>
      <c r="K39" s="11">
        <f>+K40+K44</f>
        <v>864214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903000</v>
      </c>
      <c r="E40" s="11">
        <f>E41</f>
        <v>480000</v>
      </c>
      <c r="F40" s="11">
        <f>F41</f>
        <v>903000</v>
      </c>
      <c r="G40" s="11">
        <f>G41</f>
        <v>903000</v>
      </c>
      <c r="H40" s="11">
        <f>H41</f>
        <v>903000</v>
      </c>
      <c r="I40" s="11">
        <f>I41</f>
        <v>816372</v>
      </c>
      <c r="J40" s="11">
        <f>H40-I40</f>
        <v>86628</v>
      </c>
      <c r="K40" s="11">
        <f>K41</f>
        <v>816372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D42+D43</f>
        <v>903000</v>
      </c>
      <c r="E41" s="11">
        <f>E42+E43</f>
        <v>480000</v>
      </c>
      <c r="F41" s="11">
        <f>F42+F43</f>
        <v>903000</v>
      </c>
      <c r="G41" s="11">
        <f>G42+G43</f>
        <v>903000</v>
      </c>
      <c r="H41" s="11">
        <f>H42+H43</f>
        <v>903000</v>
      </c>
      <c r="I41" s="11">
        <f>I42+I43</f>
        <v>816372</v>
      </c>
      <c r="J41" s="11">
        <f>H41-I41</f>
        <v>86628</v>
      </c>
      <c r="K41" s="11">
        <f>K42+K43</f>
        <v>816372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677800</v>
      </c>
      <c r="E42" s="11">
        <v>474800</v>
      </c>
      <c r="F42" s="11">
        <v>677800</v>
      </c>
      <c r="G42" s="11">
        <v>677800</v>
      </c>
      <c r="H42" s="11">
        <v>677800</v>
      </c>
      <c r="I42" s="11">
        <v>598856</v>
      </c>
      <c r="J42" s="11">
        <f>H42-I42</f>
        <v>78944</v>
      </c>
      <c r="K42" s="11">
        <v>688981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225200</v>
      </c>
      <c r="E43" s="11">
        <v>5200</v>
      </c>
      <c r="F43" s="11">
        <v>225200</v>
      </c>
      <c r="G43" s="11">
        <v>225200</v>
      </c>
      <c r="H43" s="11">
        <v>225200</v>
      </c>
      <c r="I43" s="11">
        <v>217516</v>
      </c>
      <c r="J43" s="11">
        <f>H43-I43</f>
        <v>7684</v>
      </c>
      <c r="K43" s="11">
        <v>127391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+D45</f>
        <v>50000</v>
      </c>
      <c r="E44" s="11">
        <f>+E45</f>
        <v>50000</v>
      </c>
      <c r="F44" s="11">
        <f>+F45</f>
        <v>50000</v>
      </c>
      <c r="G44" s="11">
        <f>+G45</f>
        <v>50000</v>
      </c>
      <c r="H44" s="11">
        <f>+H45</f>
        <v>50000</v>
      </c>
      <c r="I44" s="11">
        <f>+I45</f>
        <v>47842</v>
      </c>
      <c r="J44" s="11">
        <f>H44-I44</f>
        <v>2158</v>
      </c>
      <c r="K44" s="11">
        <f>+K45</f>
        <v>47842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50000</v>
      </c>
      <c r="E45" s="11">
        <v>50000</v>
      </c>
      <c r="F45" s="11">
        <v>50000</v>
      </c>
      <c r="G45" s="11">
        <v>50000</v>
      </c>
      <c r="H45" s="11">
        <v>50000</v>
      </c>
      <c r="I45" s="11">
        <v>47842</v>
      </c>
      <c r="J45" s="11">
        <f>H45-I45</f>
        <v>2158</v>
      </c>
      <c r="K45" s="11">
        <v>47842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f>-D11</f>
        <v>-3741828</v>
      </c>
      <c r="E46" s="11">
        <f>-E11</f>
        <v>-2612500</v>
      </c>
      <c r="F46" s="11">
        <f>-F11</f>
        <v>-3741828</v>
      </c>
      <c r="G46" s="11">
        <f>-G11</f>
        <v>-3741828</v>
      </c>
      <c r="H46" s="11">
        <f>-H11</f>
        <v>-3729499</v>
      </c>
      <c r="I46" s="11">
        <f>-I11</f>
        <v>-3548580</v>
      </c>
      <c r="J46" s="11">
        <f>H46-I46</f>
        <v>-180919</v>
      </c>
      <c r="K46" s="11">
        <f>-K11</f>
        <v>-3770583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 t="e">
        <f>D48+D49</f>
        <v>#VALUE!</v>
      </c>
      <c r="E47" s="11" t="e">
        <f>E48+E49</f>
        <v>#VALUE!</v>
      </c>
      <c r="F47" s="11" t="e">
        <f>F48+F49</f>
        <v>#VALUE!</v>
      </c>
      <c r="G47" s="11" t="e">
        <f>G48+G49</f>
        <v>#VALUE!</v>
      </c>
      <c r="H47" s="11" t="e">
        <f>H48+H49</f>
        <v>#VALUE!</v>
      </c>
      <c r="I47" s="11" t="e">
        <f>I48+I49</f>
        <v>#VALUE!</v>
      </c>
      <c r="J47" s="11" t="e">
        <f>H47-I47</f>
        <v>#VALUE!</v>
      </c>
      <c r="K47" s="11" t="e">
        <f>K48+K49</f>
        <v>#VALUE!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 t="s">
        <v>134</v>
      </c>
      <c r="E48" s="11" t="s">
        <v>134</v>
      </c>
      <c r="F48" s="11" t="s">
        <v>134</v>
      </c>
      <c r="G48" s="11" t="s">
        <v>134</v>
      </c>
      <c r="H48" s="11" t="s">
        <v>134</v>
      </c>
      <c r="I48" s="11" t="s">
        <v>134</v>
      </c>
      <c r="J48" s="11" t="e">
        <f>H48-I48</f>
        <v>#VALUE!</v>
      </c>
      <c r="K48" s="11" t="s">
        <v>134</v>
      </c>
    </row>
    <row r="49" spans="1:12" s="6" customFormat="1" x14ac:dyDescent="0.25">
      <c r="A49" s="10" t="s">
        <v>135</v>
      </c>
      <c r="B49" s="10" t="s">
        <v>136</v>
      </c>
      <c r="C49" s="10" t="s">
        <v>137</v>
      </c>
      <c r="D49" s="11" t="s">
        <v>134</v>
      </c>
      <c r="E49" s="11" t="s">
        <v>134</v>
      </c>
      <c r="F49" s="11" t="s">
        <v>134</v>
      </c>
      <c r="G49" s="11" t="s">
        <v>134</v>
      </c>
      <c r="H49" s="11" t="s">
        <v>134</v>
      </c>
      <c r="I49" s="11" t="s">
        <v>134</v>
      </c>
      <c r="J49" s="11" t="e">
        <f>H49-I49</f>
        <v>#VALUE!</v>
      </c>
      <c r="K49" s="11" t="s">
        <v>134</v>
      </c>
    </row>
    <row r="50" spans="1:12" s="6" customFormat="1" x14ac:dyDescent="0.25">
      <c r="A50" s="10" t="s">
        <v>138</v>
      </c>
      <c r="B50" s="10" t="s">
        <v>139</v>
      </c>
      <c r="C50" s="10" t="s">
        <v>140</v>
      </c>
      <c r="D50" s="11" t="str">
        <f>D51</f>
        <v>=</v>
      </c>
      <c r="E50" s="11" t="str">
        <f>E51</f>
        <v>=</v>
      </c>
      <c r="F50" s="11" t="str">
        <f>F51</f>
        <v>=</v>
      </c>
      <c r="G50" s="11" t="str">
        <f>G51</f>
        <v>=</v>
      </c>
      <c r="H50" s="11" t="str">
        <f>H51</f>
        <v>=</v>
      </c>
      <c r="I50" s="11" t="str">
        <f>I51</f>
        <v>=</v>
      </c>
      <c r="J50" s="11" t="e">
        <f>H50-I50</f>
        <v>#VALUE!</v>
      </c>
      <c r="K50" s="11" t="str">
        <f>K51</f>
        <v>=</v>
      </c>
    </row>
    <row r="51" spans="1:12" s="6" customFormat="1" x14ac:dyDescent="0.25">
      <c r="A51" s="10" t="s">
        <v>141</v>
      </c>
      <c r="B51" s="10" t="s">
        <v>142</v>
      </c>
      <c r="C51" s="10" t="s">
        <v>143</v>
      </c>
      <c r="D51" s="11" t="s">
        <v>134</v>
      </c>
      <c r="E51" s="11" t="s">
        <v>134</v>
      </c>
      <c r="F51" s="11" t="s">
        <v>134</v>
      </c>
      <c r="G51" s="11" t="s">
        <v>134</v>
      </c>
      <c r="H51" s="11" t="s">
        <v>134</v>
      </c>
      <c r="I51" s="11" t="s">
        <v>134</v>
      </c>
      <c r="J51" s="11" t="e">
        <f>H51-I51</f>
        <v>#VALUE!</v>
      </c>
      <c r="K51" s="11" t="s">
        <v>134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</row>
    <row r="53" spans="1:12" x14ac:dyDescent="0.25">
      <c r="A53" s="13" t="s">
        <v>144</v>
      </c>
      <c r="B53" s="13"/>
      <c r="C53" s="13"/>
      <c r="D53" s="13"/>
      <c r="E53" s="13"/>
      <c r="F53" s="13"/>
      <c r="G53" s="13"/>
      <c r="H53" s="13"/>
      <c r="I53" s="13" t="s">
        <v>146</v>
      </c>
      <c r="J53" s="13"/>
      <c r="K53" s="13"/>
      <c r="L53" s="13"/>
    </row>
    <row r="54" spans="1:12" x14ac:dyDescent="0.25">
      <c r="A54" s="3" t="s">
        <v>145</v>
      </c>
      <c r="B54" s="3"/>
      <c r="C54" s="3"/>
      <c r="D54" s="3"/>
      <c r="E54" s="3"/>
      <c r="F54" s="3"/>
      <c r="G54" s="3"/>
      <c r="H54" s="3"/>
      <c r="I54" s="3" t="s">
        <v>147</v>
      </c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2">
    <mergeCell ref="H8:H9"/>
    <mergeCell ref="I8:I9"/>
    <mergeCell ref="J8:J9"/>
    <mergeCell ref="K8:K9"/>
    <mergeCell ref="A53:D53"/>
    <mergeCell ref="A54:D54"/>
    <mergeCell ref="E53:H53"/>
    <mergeCell ref="E54:H54"/>
    <mergeCell ref="I53:L53"/>
    <mergeCell ref="I54:L5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2017-02-27T11:58:09Z</dcterms:created>
  <dcterms:modified xsi:type="dcterms:W3CDTF">2017-02-27T11:58:10Z</dcterms:modified>
</cp:coreProperties>
</file>