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D19325B7-F603-41D6-8E94-34AC5EA652B6}" xr6:coauthVersionLast="46" xr6:coauthVersionMax="46" xr10:uidLastSave="{00000000-0000-0000-0000-000000000000}"/>
  <bookViews>
    <workbookView xWindow="2340" yWindow="2340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2" i="2"/>
  <c r="D51" i="2" s="1"/>
  <c r="D50" i="2" s="1"/>
  <c r="E52" i="2"/>
  <c r="E51" i="2" s="1"/>
  <c r="E50" i="2" s="1"/>
  <c r="G52" i="2"/>
  <c r="F52" i="2" s="1"/>
  <c r="K52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/>
  <c r="D54" i="2"/>
  <c r="E54" i="2"/>
  <c r="G54" i="2"/>
  <c r="F54" i="2" s="1"/>
  <c r="K54" i="2" s="1"/>
  <c r="H54" i="2"/>
  <c r="I54" i="2"/>
  <c r="J54" i="2"/>
  <c r="F55" i="2"/>
  <c r="K55" i="2"/>
  <c r="D56" i="2"/>
  <c r="E56" i="2"/>
  <c r="G56" i="2"/>
  <c r="F56" i="2" s="1"/>
  <c r="K56" i="2" s="1"/>
  <c r="H56" i="2"/>
  <c r="I56" i="2"/>
  <c r="J56" i="2"/>
  <c r="F57" i="2"/>
  <c r="K57" i="2"/>
  <c r="D60" i="2"/>
  <c r="D59" i="2" s="1"/>
  <c r="D58" i="2" s="1"/>
  <c r="E60" i="2"/>
  <c r="E59" i="2" s="1"/>
  <c r="E58" i="2" s="1"/>
  <c r="G60" i="2"/>
  <c r="F60" i="2" s="1"/>
  <c r="K60" i="2" s="1"/>
  <c r="H60" i="2"/>
  <c r="H59" i="2" s="1"/>
  <c r="H58" i="2" s="1"/>
  <c r="I60" i="2"/>
  <c r="I59" i="2" s="1"/>
  <c r="I58" i="2" s="1"/>
  <c r="J60" i="2"/>
  <c r="J59" i="2" s="1"/>
  <c r="J58" i="2" s="1"/>
  <c r="F61" i="2"/>
  <c r="K61" i="2"/>
  <c r="F62" i="2"/>
  <c r="K62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F18" i="1"/>
  <c r="K18" i="1" s="1"/>
  <c r="D19" i="1"/>
  <c r="E19" i="1"/>
  <c r="F19" i="1"/>
  <c r="G19" i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H28" i="1"/>
  <c r="I28" i="1"/>
  <c r="J28" i="1"/>
  <c r="F29" i="1"/>
  <c r="K29" i="1" s="1"/>
  <c r="F30" i="1"/>
  <c r="K30" i="1"/>
  <c r="F31" i="1"/>
  <c r="K31" i="1" s="1"/>
  <c r="F32" i="1"/>
  <c r="K32" i="1"/>
  <c r="D33" i="1"/>
  <c r="D34" i="1"/>
  <c r="E34" i="1"/>
  <c r="G34" i="1"/>
  <c r="G33" i="1" s="1"/>
  <c r="H34" i="1"/>
  <c r="H33" i="1" s="1"/>
  <c r="I34" i="1"/>
  <c r="J34" i="1"/>
  <c r="F35" i="1"/>
  <c r="K35" i="1" s="1"/>
  <c r="F36" i="1"/>
  <c r="K36" i="1"/>
  <c r="F37" i="1"/>
  <c r="K37" i="1" s="1"/>
  <c r="F38" i="1"/>
  <c r="D39" i="1"/>
  <c r="D38" i="1" s="1"/>
  <c r="E39" i="1"/>
  <c r="E38" i="1" s="1"/>
  <c r="F39" i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G43" i="1" s="1"/>
  <c r="H44" i="1"/>
  <c r="H43" i="1" s="1"/>
  <c r="I44" i="1"/>
  <c r="I43" i="1" s="1"/>
  <c r="J44" i="1"/>
  <c r="J43" i="1" s="1"/>
  <c r="F45" i="1"/>
  <c r="K45" i="1" s="1"/>
  <c r="J48" i="1"/>
  <c r="J47" i="1" s="1"/>
  <c r="D49" i="1"/>
  <c r="D48" i="1" s="1"/>
  <c r="D47" i="1" s="1"/>
  <c r="E49" i="1"/>
  <c r="E48" i="1" s="1"/>
  <c r="E47" i="1" s="1"/>
  <c r="F49" i="1"/>
  <c r="K49" i="1" s="1"/>
  <c r="G49" i="1"/>
  <c r="G48" i="1" s="1"/>
  <c r="G47" i="1" s="1"/>
  <c r="H49" i="1"/>
  <c r="H48" i="1" s="1"/>
  <c r="H47" i="1" s="1"/>
  <c r="I49" i="1"/>
  <c r="I48" i="1" s="1"/>
  <c r="I47" i="1" s="1"/>
  <c r="J49" i="1"/>
  <c r="F50" i="1"/>
  <c r="K50" i="1"/>
  <c r="D52" i="1"/>
  <c r="D51" i="1" s="1"/>
  <c r="D53" i="1"/>
  <c r="E53" i="1"/>
  <c r="E52" i="1" s="1"/>
  <c r="E51" i="1" s="1"/>
  <c r="G53" i="1"/>
  <c r="G52" i="1" s="1"/>
  <c r="H53" i="1"/>
  <c r="H52" i="1" s="1"/>
  <c r="H51" i="1" s="1"/>
  <c r="I53" i="1"/>
  <c r="I52" i="1" s="1"/>
  <c r="I51" i="1" s="1"/>
  <c r="J53" i="1"/>
  <c r="J52" i="1" s="1"/>
  <c r="F54" i="1"/>
  <c r="K54" i="1" s="1"/>
  <c r="D55" i="1"/>
  <c r="E55" i="1"/>
  <c r="F55" i="1"/>
  <c r="G55" i="1"/>
  <c r="H55" i="1"/>
  <c r="I55" i="1"/>
  <c r="J55" i="1"/>
  <c r="F56" i="1"/>
  <c r="K56" i="1"/>
  <c r="F57" i="1"/>
  <c r="K57" i="1" s="1"/>
  <c r="F58" i="1"/>
  <c r="K58" i="1"/>
  <c r="D60" i="1"/>
  <c r="D59" i="1" s="1"/>
  <c r="D61" i="1"/>
  <c r="E61" i="1"/>
  <c r="E60" i="1" s="1"/>
  <c r="E59" i="1" s="1"/>
  <c r="G61" i="1"/>
  <c r="G60" i="1" s="1"/>
  <c r="H61" i="1"/>
  <c r="H60" i="1" s="1"/>
  <c r="H59" i="1" s="1"/>
  <c r="I61" i="1"/>
  <c r="I60" i="1" s="1"/>
  <c r="I59" i="1" s="1"/>
  <c r="J61" i="1"/>
  <c r="J60" i="1" s="1"/>
  <c r="J59" i="1" s="1"/>
  <c r="F62" i="1"/>
  <c r="K62" i="1" s="1"/>
  <c r="F63" i="1"/>
  <c r="K63" i="1"/>
  <c r="G13" i="3" l="1"/>
  <c r="F14" i="3"/>
  <c r="K14" i="3" s="1"/>
  <c r="F15" i="3"/>
  <c r="K15" i="3" s="1"/>
  <c r="H32" i="2"/>
  <c r="H13" i="2" s="1"/>
  <c r="H12" i="2" s="1"/>
  <c r="H11" i="2" s="1"/>
  <c r="F23" i="2"/>
  <c r="K23" i="2" s="1"/>
  <c r="G22" i="2"/>
  <c r="F22" i="2" s="1"/>
  <c r="K22" i="2" s="1"/>
  <c r="J45" i="2"/>
  <c r="E45" i="2"/>
  <c r="J32" i="2"/>
  <c r="J13" i="2" s="1"/>
  <c r="J12" i="2" s="1"/>
  <c r="J11" i="2" s="1"/>
  <c r="E32" i="2"/>
  <c r="E13" i="2" s="1"/>
  <c r="E12" i="2" s="1"/>
  <c r="E11" i="2" s="1"/>
  <c r="H45" i="2"/>
  <c r="I45" i="2"/>
  <c r="D45" i="2"/>
  <c r="I32" i="2"/>
  <c r="D32" i="2"/>
  <c r="D13" i="2" s="1"/>
  <c r="D12" i="2" s="1"/>
  <c r="D11" i="2" s="1"/>
  <c r="I13" i="2"/>
  <c r="I12" i="2" s="1"/>
  <c r="I11" i="2" s="1"/>
  <c r="G51" i="2"/>
  <c r="G42" i="2"/>
  <c r="F42" i="2" s="1"/>
  <c r="K42" i="2" s="1"/>
  <c r="F24" i="2"/>
  <c r="K24" i="2" s="1"/>
  <c r="G59" i="2"/>
  <c r="G47" i="2"/>
  <c r="G37" i="2"/>
  <c r="F37" i="2" s="1"/>
  <c r="K37" i="2" s="1"/>
  <c r="G15" i="2"/>
  <c r="H14" i="1"/>
  <c r="D14" i="1"/>
  <c r="D13" i="1" s="1"/>
  <c r="G51" i="1"/>
  <c r="F51" i="1" s="1"/>
  <c r="K51" i="1" s="1"/>
  <c r="F52" i="1"/>
  <c r="K52" i="1" s="1"/>
  <c r="K39" i="1"/>
  <c r="K38" i="1"/>
  <c r="F33" i="1"/>
  <c r="K33" i="1" s="1"/>
  <c r="F60" i="1"/>
  <c r="K60" i="1" s="1"/>
  <c r="G59" i="1"/>
  <c r="F59" i="1" s="1"/>
  <c r="K59" i="1" s="1"/>
  <c r="K55" i="1"/>
  <c r="F48" i="1"/>
  <c r="K48" i="1" s="1"/>
  <c r="J33" i="1"/>
  <c r="I46" i="1"/>
  <c r="E46" i="1"/>
  <c r="F43" i="1"/>
  <c r="K43" i="1" s="1"/>
  <c r="I33" i="1"/>
  <c r="F28" i="1"/>
  <c r="K28" i="1" s="1"/>
  <c r="G15" i="1"/>
  <c r="F16" i="1"/>
  <c r="K16" i="1" s="1"/>
  <c r="I14" i="1"/>
  <c r="I13" i="1" s="1"/>
  <c r="J51" i="1"/>
  <c r="J46" i="1" s="1"/>
  <c r="E33" i="1"/>
  <c r="H46" i="1"/>
  <c r="D46" i="1"/>
  <c r="F47" i="1"/>
  <c r="K47" i="1" s="1"/>
  <c r="G23" i="1"/>
  <c r="F23" i="1" s="1"/>
  <c r="K23" i="1" s="1"/>
  <c r="F24" i="1"/>
  <c r="K24" i="1" s="1"/>
  <c r="K19" i="1"/>
  <c r="J16" i="1"/>
  <c r="J15" i="1" s="1"/>
  <c r="J14" i="1" s="1"/>
  <c r="E14" i="1"/>
  <c r="E13" i="1" s="1"/>
  <c r="F61" i="1"/>
  <c r="K61" i="1" s="1"/>
  <c r="F53" i="1"/>
  <c r="K53" i="1" s="1"/>
  <c r="F44" i="1"/>
  <c r="K44" i="1" s="1"/>
  <c r="F34" i="1"/>
  <c r="K34" i="1" s="1"/>
  <c r="F25" i="1"/>
  <c r="K25" i="1" s="1"/>
  <c r="F17" i="1"/>
  <c r="K17" i="1" s="1"/>
  <c r="F13" i="3" l="1"/>
  <c r="K13" i="3" s="1"/>
  <c r="G12" i="3"/>
  <c r="F47" i="2"/>
  <c r="K47" i="2" s="1"/>
  <c r="G46" i="2"/>
  <c r="F59" i="2"/>
  <c r="K59" i="2" s="1"/>
  <c r="G58" i="2"/>
  <c r="F58" i="2" s="1"/>
  <c r="K58" i="2" s="1"/>
  <c r="F51" i="2"/>
  <c r="K51" i="2" s="1"/>
  <c r="G50" i="2"/>
  <c r="F50" i="2" s="1"/>
  <c r="K50" i="2" s="1"/>
  <c r="G32" i="2"/>
  <c r="F32" i="2" s="1"/>
  <c r="K32" i="2" s="1"/>
  <c r="F15" i="2"/>
  <c r="K15" i="2" s="1"/>
  <c r="G14" i="2"/>
  <c r="I11" i="1"/>
  <c r="I12" i="1"/>
  <c r="H13" i="1"/>
  <c r="E11" i="1"/>
  <c r="E12" i="1"/>
  <c r="J13" i="1"/>
  <c r="G14" i="1"/>
  <c r="F15" i="1"/>
  <c r="K15" i="1" s="1"/>
  <c r="D11" i="1"/>
  <c r="D12" i="1"/>
  <c r="G46" i="1"/>
  <c r="F46" i="1" s="1"/>
  <c r="K46" i="1" s="1"/>
  <c r="F12" i="3" l="1"/>
  <c r="K12" i="3" s="1"/>
  <c r="G11" i="3"/>
  <c r="F11" i="3" s="1"/>
  <c r="K11" i="3" s="1"/>
  <c r="F46" i="2"/>
  <c r="K46" i="2" s="1"/>
  <c r="G45" i="2"/>
  <c r="F45" i="2" s="1"/>
  <c r="K45" i="2" s="1"/>
  <c r="F14" i="2"/>
  <c r="K14" i="2" s="1"/>
  <c r="G13" i="2"/>
  <c r="G13" i="1"/>
  <c r="F14" i="1"/>
  <c r="K14" i="1" s="1"/>
  <c r="J11" i="1"/>
  <c r="J12" i="1"/>
  <c r="H11" i="1"/>
  <c r="H12" i="1"/>
  <c r="F13" i="2" l="1"/>
  <c r="K13" i="2" s="1"/>
  <c r="G12" i="2"/>
  <c r="G11" i="1"/>
  <c r="F11" i="1" s="1"/>
  <c r="K11" i="1" s="1"/>
  <c r="G12" i="1"/>
  <c r="F12" i="1" s="1"/>
  <c r="K12" i="1" s="1"/>
  <c r="F13" i="1"/>
  <c r="K13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<sst xmlns="http://schemas.openxmlformats.org/spreadsheetml/2006/main" count="402" uniqueCount="213">
  <si>
    <t>CENTRALIZAT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</si>
  <si>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</si>
  <si>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</si>
  <si>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</si>
  <si>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</si>
  <si>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</si>
  <si>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</si>
  <si>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</si>
  <si>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</si>
  <si>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</si>
  <si>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</si>
  <si>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</si>
  <si>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</si>
  <si>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</si>
  <si>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</si>
  <si>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</si>
  <si>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</si>
  <si>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</si>
  <si>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</si>
  <si>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</si>
  <si>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</si>
  <si>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</si>
  <si>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</si>
  <si>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</si>
  <si>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</si>
  <si>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</si>
  <si>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</si>
  <si>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</si>
  <si>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</si>
  <si>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</si>
  <si>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</si>
  <si>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</si>
  <si>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</si>
  <si>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</si>
  <si>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</si>
  <si>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</si>
  <si>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</si>
  <si>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</si>
  <si>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</si>
  <si>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</si>
  <si>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</si>
  <si>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</si>
  <si>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</si>
  <si>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</si>
  <si>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</si>
  <si>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</si>
  <si>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</si>
  <si>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</si>
  <si>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</si>
  <si>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</si>
  <si>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</si>
  <si>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</si>
  <si>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</si>
  <si>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</si>
  <si>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</si>
  <si>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</si>
  <si>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</si>
  <si>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</si>
  <si>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</si>
  <si>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</si>
  <si>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</si>
  <si>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</si>
  <si>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</si>
  <si>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</si>
  <si>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</si>
  <si>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</si>
  <si>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</si>
  <si>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</si>
  <si>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</si>
  <si>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</si>
  <si>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</si>
  <si>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</si>
  <si>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</si>
  <si>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</si>
  <si>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</si>
  <si>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</si>
  <si>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</si>
  <si>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</si>
  <si>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</si>
  <si>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</si>
  <si>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</si>
  <si>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</si>
  <si>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</si>
  <si>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</si>
  <si>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</si>
  <si>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</si>
  <si>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</si>
  <si>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</si>
  <si>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</si>
  <si>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</si>
  <si>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</si>
  <si>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</si>
  <si>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</si>
  <si>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</si>
  <si>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</si>
  <si>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</si>
  <si>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</si>
  <si>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</si>
  <si>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</si>
  <si>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</si>
  <si>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</si>
  <si>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</si>
  <si>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</si>
  <si>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</si>
  <si>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</si>
  <si>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</si>
  <si>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</si>
  <si>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</si>
  <si>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</si>
  <si>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</si>
  <si>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</si>
  <si>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</si>
  <si>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</si>
  <si>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</si>
  <si>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</si>
  <si>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</si>
  <si>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</si>
  <si>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</si>
  <si>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</si>
  <si>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</si>
  <si>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</si>
  <si>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</si>
  <si>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</si>
  <si>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</si>
  <si>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</si>
  <si>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</si>
  <si>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</si>
  <si>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</si>
  <si>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</si>
  <si>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</si>
  <si>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</si>
  <si>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</si>
  <si>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</si>
  <si>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</si>
  <si>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</si>
  <si>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</si>
  <si>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</si>
  <si>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</si>
  <si>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</si>
  <si>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</si>
  <si>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</si>
  <si>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</si>
  <si>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</si>
  <si>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</si>
  <si>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</si>
  <si>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</si>
  <si>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</si>
  <si>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</si>
  <si>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</si>
  <si>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</si>
  <si>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</si>
  <si>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</si>
  <si>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</si>
  <si>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</si>
  <si>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</si>
  <si>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</si>
  <si>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</si>
  <si>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</si>
  <si>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</si>
  <si>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</si>
  <si>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</si>
  <si>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</si>
  <si>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</si>
  <si>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</si>
  <si>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</si>
  <si>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</si>
  <si>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</si>
  <si>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</si>
  <si>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</si>
  <si>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</si>
  <si>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</si>
  <si>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</si>
  <si>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168</t>
  </si>
  <si>
    <t>Subventii primite din Fondul de Interventie</t>
  </si>
  <si>
    <t>42.02.28</t>
  </si>
  <si>
    <t>172</t>
  </si>
  <si>
    <t>Subventii pentru acordarea ajutorului pentru incalzirea locuintei si a suplimentului de energie alocate pentru consumul de combustibili solizi si/sau petrolieri</t>
  </si>
  <si>
    <t>42.02.34</t>
  </si>
  <si>
    <t>ORDONATOR DE CREDITE,</t>
  </si>
  <si>
    <t>BAHRIM SILVIANA</t>
  </si>
  <si>
    <t>CONTABIL SEF,</t>
  </si>
  <si>
    <t>TELETIN MARIANA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</si>
  <si>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</si>
  <si>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</si>
  <si>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</si>
  <si>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</si>
  <si>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</si>
  <si>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</si>
  <si>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</si>
  <si>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</si>
  <si>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</si>
  <si>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</si>
  <si>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</si>
  <si>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</si>
  <si>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</si>
  <si>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82</t>
  </si>
  <si>
    <t>83</t>
  </si>
  <si>
    <t>89</t>
  </si>
  <si>
    <t>93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</si>
  <si>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</si>
  <si>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</si>
  <si>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</si>
  <si>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</si>
  <si>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</si>
  <si>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</si>
  <si>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</si>
  <si>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118</t>
  </si>
  <si>
    <t>121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</si>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</sst>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</f>
        <v>3488600</v>
      </c>
      <c r="E11" s="11">
        <f>E13+E59</f>
        <v>4535640</v>
      </c>
      <c r="F11" s="11">
        <f>G11+H11</f>
        <v>4565469</v>
      </c>
      <c r="G11" s="11">
        <f>G13+G59</f>
        <v>295308</v>
      </c>
      <c r="H11" s="11">
        <f>H13+H59</f>
        <v>4270161</v>
      </c>
      <c r="I11" s="11">
        <f>I13+I59</f>
        <v>4247950</v>
      </c>
      <c r="J11" s="11">
        <f>J13+J59</f>
        <v>0</v>
      </c>
      <c r="K11" s="11">
        <f>F11-I11-J11</f>
        <v>317519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1431600</v>
      </c>
      <c r="E12" s="11">
        <f>E13-E34</f>
        <v>1981600</v>
      </c>
      <c r="F12" s="11">
        <f>G12+H12</f>
        <v>2010537</v>
      </c>
      <c r="G12" s="11">
        <f>G13-G34</f>
        <v>295308</v>
      </c>
      <c r="H12" s="11">
        <f>H13-H34</f>
        <v>1715229</v>
      </c>
      <c r="I12" s="11">
        <f>I13-I34</f>
        <v>1693018</v>
      </c>
      <c r="J12" s="11">
        <f>J13-J34</f>
        <v>0</v>
      </c>
      <c r="K12" s="11">
        <f>F12-I12-J12</f>
        <v>317519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3488600</v>
      </c>
      <c r="E13" s="11">
        <f>E14+E46</f>
        <v>4356600</v>
      </c>
      <c r="F13" s="11">
        <f>G13+H13</f>
        <v>4385537</v>
      </c>
      <c r="G13" s="11">
        <f>G14+G46</f>
        <v>295308</v>
      </c>
      <c r="H13" s="11">
        <f>H14+H46</f>
        <v>4090229</v>
      </c>
      <c r="I13" s="11">
        <f>I14+I46</f>
        <v>4068018</v>
      </c>
      <c r="J13" s="11">
        <f>J14+J46</f>
        <v>0</v>
      </c>
      <c r="K13" s="11">
        <f>F13-I13-J13</f>
        <v>317519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3346000</v>
      </c>
      <c r="E14" s="11">
        <f>E15+E23+E33+E43</f>
        <v>4162000</v>
      </c>
      <c r="F14" s="11">
        <f>G14+H14</f>
        <v>4033769</v>
      </c>
      <c r="G14" s="11">
        <f>G15+G23+G33+G43</f>
        <v>98370</v>
      </c>
      <c r="H14" s="11">
        <f>H15+H23+H33+H43</f>
        <v>3935399</v>
      </c>
      <c r="I14" s="11">
        <f>I15+I23+I33+I43</f>
        <v>3938013</v>
      </c>
      <c r="J14" s="11">
        <f>J15+J23+J33+J43</f>
        <v>0</v>
      </c>
      <c r="K14" s="11">
        <f>F14-I14-J14</f>
        <v>95756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469000</v>
      </c>
      <c r="E15" s="11">
        <f>+E16</f>
        <v>847000</v>
      </c>
      <c r="F15" s="11">
        <f>G15+H15</f>
        <v>858856</v>
      </c>
      <c r="G15" s="11">
        <f>+G16</f>
        <v>0</v>
      </c>
      <c r="H15" s="11">
        <f>+H16</f>
        <v>858856</v>
      </c>
      <c r="I15" s="11">
        <f>+I16</f>
        <v>858856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469000</v>
      </c>
      <c r="E16" s="11">
        <f>E17+E19</f>
        <v>847000</v>
      </c>
      <c r="F16" s="11">
        <f>G16+H16</f>
        <v>858856</v>
      </c>
      <c r="G16" s="11">
        <f>G17+G19</f>
        <v>0</v>
      </c>
      <c r="H16" s="11">
        <f>H17+H19</f>
        <v>858856</v>
      </c>
      <c r="I16" s="11">
        <f>I17+I19</f>
        <v>858856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6649</v>
      </c>
      <c r="G17" s="11">
        <f>+G18</f>
        <v>0</v>
      </c>
      <c r="H17" s="11">
        <f>+H18</f>
        <v>6649</v>
      </c>
      <c r="I17" s="11">
        <f>+I18</f>
        <v>6649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6649</v>
      </c>
      <c r="G18" s="11">
        <v>0</v>
      </c>
      <c r="H18" s="11">
        <v>6649</v>
      </c>
      <c r="I18" s="11">
        <v>6649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469000</v>
      </c>
      <c r="E19" s="11">
        <f>E20+E21+E22</f>
        <v>847000</v>
      </c>
      <c r="F19" s="11">
        <f>G19+H19</f>
        <v>852207</v>
      </c>
      <c r="G19" s="11">
        <f>G20+G21+G22</f>
        <v>0</v>
      </c>
      <c r="H19" s="11">
        <f>H20+H21+H22</f>
        <v>852207</v>
      </c>
      <c r="I19" s="11">
        <f>I20+I21+I22</f>
        <v>852207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348000</v>
      </c>
      <c r="E20" s="11">
        <v>426000</v>
      </c>
      <c r="F20" s="11">
        <f>G20+H20</f>
        <v>404628</v>
      </c>
      <c r="G20" s="11">
        <v>0</v>
      </c>
      <c r="H20" s="11">
        <v>404628</v>
      </c>
      <c r="I20" s="11">
        <v>404628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121000</v>
      </c>
      <c r="E21" s="11">
        <v>121000</v>
      </c>
      <c r="F21" s="11">
        <f>G21+H21</f>
        <v>128271</v>
      </c>
      <c r="G21" s="11">
        <v>0</v>
      </c>
      <c r="H21" s="11">
        <v>128271</v>
      </c>
      <c r="I21" s="11">
        <v>128271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300000</v>
      </c>
      <c r="F22" s="11">
        <f>G22+H22</f>
        <v>319308</v>
      </c>
      <c r="G22" s="11">
        <v>0</v>
      </c>
      <c r="H22" s="11">
        <v>319308</v>
      </c>
      <c r="I22" s="11">
        <v>319308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709000</v>
      </c>
      <c r="E23" s="11">
        <f>E24</f>
        <v>799000</v>
      </c>
      <c r="F23" s="11">
        <f>G23+H23</f>
        <v>675153</v>
      </c>
      <c r="G23" s="11">
        <f>G24</f>
        <v>90494</v>
      </c>
      <c r="H23" s="11">
        <f>H24</f>
        <v>584659</v>
      </c>
      <c r="I23" s="11">
        <f>I24</f>
        <v>612710</v>
      </c>
      <c r="J23" s="11">
        <f>J24</f>
        <v>0</v>
      </c>
      <c r="K23" s="11">
        <f>F23-I23-J23</f>
        <v>62443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709000</v>
      </c>
      <c r="E24" s="11">
        <f>E25+E28+E32</f>
        <v>799000</v>
      </c>
      <c r="F24" s="11">
        <f>G24+H24</f>
        <v>675153</v>
      </c>
      <c r="G24" s="11">
        <f>G25+G28+G32</f>
        <v>90494</v>
      </c>
      <c r="H24" s="11">
        <f>H25+H28+H32</f>
        <v>584659</v>
      </c>
      <c r="I24" s="11">
        <f>I25+I28+I32</f>
        <v>612710</v>
      </c>
      <c r="J24" s="11">
        <f>J25+J28+J32</f>
        <v>0</v>
      </c>
      <c r="K24" s="11">
        <f>F24-I24-J24</f>
        <v>62443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279000</v>
      </c>
      <c r="E25" s="11">
        <f>E26+E27</f>
        <v>279000</v>
      </c>
      <c r="F25" s="11">
        <f>G25+H25</f>
        <v>258259</v>
      </c>
      <c r="G25" s="11">
        <f>G26+G27</f>
        <v>5715</v>
      </c>
      <c r="H25" s="11">
        <f>H26+H27</f>
        <v>252544</v>
      </c>
      <c r="I25" s="11">
        <f>I26+I27</f>
        <v>253924</v>
      </c>
      <c r="J25" s="11">
        <f>J26+J27</f>
        <v>0</v>
      </c>
      <c r="K25" s="11">
        <f>F25-I25-J25</f>
        <v>4335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34000</v>
      </c>
      <c r="E26" s="11">
        <v>34000</v>
      </c>
      <c r="F26" s="11">
        <f>G26+H26</f>
        <v>41972</v>
      </c>
      <c r="G26" s="11">
        <v>5371</v>
      </c>
      <c r="H26" s="11">
        <v>36601</v>
      </c>
      <c r="I26" s="11">
        <v>37637</v>
      </c>
      <c r="J26" s="11">
        <v>0</v>
      </c>
      <c r="K26" s="11">
        <f>F26-I26-J26</f>
        <v>4335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245000</v>
      </c>
      <c r="E27" s="11">
        <v>245000</v>
      </c>
      <c r="F27" s="11">
        <f>G27+H27</f>
        <v>216287</v>
      </c>
      <c r="G27" s="11">
        <v>344</v>
      </c>
      <c r="H27" s="11">
        <v>215943</v>
      </c>
      <c r="I27" s="11">
        <v>216287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425000</v>
      </c>
      <c r="E28" s="11">
        <f>E29+E30+E31</f>
        <v>515000</v>
      </c>
      <c r="F28" s="11">
        <f>G28+H28</f>
        <v>415475</v>
      </c>
      <c r="G28" s="11">
        <f>G29+G30+G31</f>
        <v>84779</v>
      </c>
      <c r="H28" s="11">
        <f>H29+H30+H31</f>
        <v>330696</v>
      </c>
      <c r="I28" s="11">
        <f>I29+I30+I31</f>
        <v>357367</v>
      </c>
      <c r="J28" s="11">
        <f>J29+J30+J31</f>
        <v>0</v>
      </c>
      <c r="K28" s="11">
        <f>F28-I28-J28</f>
        <v>58108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75000</v>
      </c>
      <c r="E29" s="11">
        <v>75000</v>
      </c>
      <c r="F29" s="11">
        <f>G29+H29</f>
        <v>77722</v>
      </c>
      <c r="G29" s="11">
        <v>18648</v>
      </c>
      <c r="H29" s="11">
        <v>59074</v>
      </c>
      <c r="I29" s="11">
        <v>61193</v>
      </c>
      <c r="J29" s="11">
        <v>0</v>
      </c>
      <c r="K29" s="11">
        <f>F29-I29-J29</f>
        <v>16529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f>G30+H30</f>
        <v>11334</v>
      </c>
      <c r="G30" s="11">
        <v>0</v>
      </c>
      <c r="H30" s="11">
        <v>11334</v>
      </c>
      <c r="I30" s="11">
        <v>11334</v>
      </c>
      <c r="J30" s="11"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350000</v>
      </c>
      <c r="E31" s="11">
        <v>440000</v>
      </c>
      <c r="F31" s="11">
        <f>G31+H31</f>
        <v>326419</v>
      </c>
      <c r="G31" s="11">
        <v>66131</v>
      </c>
      <c r="H31" s="11">
        <v>260288</v>
      </c>
      <c r="I31" s="11">
        <v>284840</v>
      </c>
      <c r="J31" s="11">
        <v>0</v>
      </c>
      <c r="K31" s="11">
        <f>F31-I31-J31</f>
        <v>41579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5000</v>
      </c>
      <c r="E32" s="11">
        <v>5000</v>
      </c>
      <c r="F32" s="11">
        <f>G32+H32</f>
        <v>1419</v>
      </c>
      <c r="G32" s="11">
        <v>0</v>
      </c>
      <c r="H32" s="11">
        <v>1419</v>
      </c>
      <c r="I32" s="11">
        <v>1419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2128000</v>
      </c>
      <c r="E33" s="11">
        <f>E34+E38</f>
        <v>2476000</v>
      </c>
      <c r="F33" s="11">
        <f>G33+H33</f>
        <v>2488502</v>
      </c>
      <c r="G33" s="11">
        <f>G34+G38</f>
        <v>7020</v>
      </c>
      <c r="H33" s="11">
        <f>H34+H38</f>
        <v>2481482</v>
      </c>
      <c r="I33" s="11">
        <f>I34+I38</f>
        <v>2455932</v>
      </c>
      <c r="J33" s="11">
        <f>J34+J38</f>
        <v>0</v>
      </c>
      <c r="K33" s="11">
        <f>F33-I33-J33</f>
        <v>32570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2057000</v>
      </c>
      <c r="E34" s="11">
        <f>+E35+E36+E37</f>
        <v>2375000</v>
      </c>
      <c r="F34" s="11">
        <f>G34+H34</f>
        <v>2375000</v>
      </c>
      <c r="G34" s="11">
        <f>+G35+G36+G37</f>
        <v>0</v>
      </c>
      <c r="H34" s="11">
        <f>+H35+H36+H37</f>
        <v>2375000</v>
      </c>
      <c r="I34" s="11">
        <f>+I35+I36+I37</f>
        <v>2375000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1016000</v>
      </c>
      <c r="E35" s="11">
        <v>1034000</v>
      </c>
      <c r="F35" s="11">
        <f>G35+H35</f>
        <v>1034000</v>
      </c>
      <c r="G35" s="11">
        <v>0</v>
      </c>
      <c r="H35" s="11">
        <v>1034000</v>
      </c>
      <c r="I35" s="11">
        <v>1034000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10000</v>
      </c>
      <c r="F36" s="11">
        <f>G36+H36</f>
        <v>10000</v>
      </c>
      <c r="G36" s="11">
        <v>0</v>
      </c>
      <c r="H36" s="11">
        <v>10000</v>
      </c>
      <c r="I36" s="11">
        <v>10000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1031000</v>
      </c>
      <c r="E37" s="11">
        <v>1331000</v>
      </c>
      <c r="F37" s="11">
        <f>G37+H37</f>
        <v>1331000</v>
      </c>
      <c r="G37" s="11">
        <v>0</v>
      </c>
      <c r="H37" s="11">
        <v>1331000</v>
      </c>
      <c r="I37" s="11">
        <v>1331000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71000</v>
      </c>
      <c r="E38" s="11">
        <f>E39+E42</f>
        <v>101000</v>
      </c>
      <c r="F38" s="11">
        <f>G38+H38</f>
        <v>113502</v>
      </c>
      <c r="G38" s="11">
        <f>G39+G42</f>
        <v>7020</v>
      </c>
      <c r="H38" s="11">
        <f>H39+H42</f>
        <v>106482</v>
      </c>
      <c r="I38" s="11">
        <f>I39+I42</f>
        <v>80932</v>
      </c>
      <c r="J38" s="11">
        <f>J39+J42</f>
        <v>0</v>
      </c>
      <c r="K38" s="11">
        <f>F38-I38-J38</f>
        <v>32570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71000</v>
      </c>
      <c r="E39" s="11">
        <f>E40+E41</f>
        <v>101000</v>
      </c>
      <c r="F39" s="11">
        <f>G39+H39</f>
        <v>113487</v>
      </c>
      <c r="G39" s="11">
        <f>G40+G41</f>
        <v>7020</v>
      </c>
      <c r="H39" s="11">
        <f>H40+H41</f>
        <v>106467</v>
      </c>
      <c r="I39" s="11">
        <f>I40+I41</f>
        <v>80917</v>
      </c>
      <c r="J39" s="11">
        <f>J40+J41</f>
        <v>0</v>
      </c>
      <c r="K39" s="11">
        <f>F39-I39-J39</f>
        <v>32570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46000</v>
      </c>
      <c r="E40" s="11">
        <v>46000</v>
      </c>
      <c r="F40" s="11">
        <f>G40+H40</f>
        <v>80611</v>
      </c>
      <c r="G40" s="11">
        <v>6936</v>
      </c>
      <c r="H40" s="11">
        <v>73675</v>
      </c>
      <c r="I40" s="11">
        <v>48041</v>
      </c>
      <c r="J40" s="11">
        <v>0</v>
      </c>
      <c r="K40" s="11">
        <f>F40-I40-J40</f>
        <v>32570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25000</v>
      </c>
      <c r="E41" s="11">
        <v>55000</v>
      </c>
      <c r="F41" s="11">
        <f>G41+H41</f>
        <v>32876</v>
      </c>
      <c r="G41" s="11">
        <v>84</v>
      </c>
      <c r="H41" s="11">
        <v>32792</v>
      </c>
      <c r="I41" s="11">
        <v>32876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15</v>
      </c>
      <c r="G42" s="11">
        <v>0</v>
      </c>
      <c r="H42" s="11">
        <v>15</v>
      </c>
      <c r="I42" s="11">
        <v>15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40000</v>
      </c>
      <c r="E43" s="11">
        <f>E44</f>
        <v>40000</v>
      </c>
      <c r="F43" s="11">
        <f>G43+H43</f>
        <v>11258</v>
      </c>
      <c r="G43" s="11">
        <f>G44</f>
        <v>856</v>
      </c>
      <c r="H43" s="11">
        <f>H44</f>
        <v>10402</v>
      </c>
      <c r="I43" s="11">
        <f>I44</f>
        <v>10515</v>
      </c>
      <c r="J43" s="11">
        <f>J44</f>
        <v>0</v>
      </c>
      <c r="K43" s="11">
        <f>F43-I43-J43</f>
        <v>743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40000</v>
      </c>
      <c r="E44" s="11">
        <f>E45</f>
        <v>40000</v>
      </c>
      <c r="F44" s="11">
        <f>G44+H44</f>
        <v>11258</v>
      </c>
      <c r="G44" s="11">
        <f>G45</f>
        <v>856</v>
      </c>
      <c r="H44" s="11">
        <f>H45</f>
        <v>10402</v>
      </c>
      <c r="I44" s="11">
        <f>I45</f>
        <v>10515</v>
      </c>
      <c r="J44" s="11">
        <f>J45</f>
        <v>0</v>
      </c>
      <c r="K44" s="11">
        <f>F44-I44-J44</f>
        <v>743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40000</v>
      </c>
      <c r="E45" s="11">
        <v>40000</v>
      </c>
      <c r="F45" s="11">
        <f>G45+H45</f>
        <v>11258</v>
      </c>
      <c r="G45" s="11">
        <v>856</v>
      </c>
      <c r="H45" s="11">
        <v>10402</v>
      </c>
      <c r="I45" s="11">
        <v>10515</v>
      </c>
      <c r="J45" s="11">
        <v>0</v>
      </c>
      <c r="K45" s="11">
        <f>F45-I45-J45</f>
        <v>743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142600</v>
      </c>
      <c r="E46" s="11">
        <f>E47+E51</f>
        <v>194600</v>
      </c>
      <c r="F46" s="11">
        <f>G46+H46</f>
        <v>351768</v>
      </c>
      <c r="G46" s="11">
        <f>G47+G51</f>
        <v>196938</v>
      </c>
      <c r="H46" s="11">
        <f>H47+H51</f>
        <v>154830</v>
      </c>
      <c r="I46" s="11">
        <f>I47+I51</f>
        <v>130005</v>
      </c>
      <c r="J46" s="11">
        <f>J47+J51</f>
        <v>0</v>
      </c>
      <c r="K46" s="11">
        <f>F46-I46-J46</f>
        <v>221763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2600</v>
      </c>
      <c r="E47" s="11">
        <f>E48</f>
        <v>2600</v>
      </c>
      <c r="F47" s="11">
        <f>G47+H47</f>
        <v>2640</v>
      </c>
      <c r="G47" s="11">
        <f>G48</f>
        <v>0</v>
      </c>
      <c r="H47" s="11">
        <f>H48</f>
        <v>2640</v>
      </c>
      <c r="I47" s="11">
        <f>I48</f>
        <v>2640</v>
      </c>
      <c r="J47" s="11">
        <f>J48</f>
        <v>0</v>
      </c>
      <c r="K47" s="11">
        <f>F47-I47-J47</f>
        <v>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2600</v>
      </c>
      <c r="E48" s="11">
        <f>+E49</f>
        <v>2600</v>
      </c>
      <c r="F48" s="11">
        <f>G48+H48</f>
        <v>2640</v>
      </c>
      <c r="G48" s="11">
        <f>+G49</f>
        <v>0</v>
      </c>
      <c r="H48" s="11">
        <f>+H49</f>
        <v>2640</v>
      </c>
      <c r="I48" s="11">
        <f>+I49</f>
        <v>2640</v>
      </c>
      <c r="J48" s="11">
        <f>+J49</f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2600</v>
      </c>
      <c r="E49" s="11">
        <f>+E50</f>
        <v>2600</v>
      </c>
      <c r="F49" s="11">
        <f>G49+H49</f>
        <v>2640</v>
      </c>
      <c r="G49" s="11">
        <f>+G50</f>
        <v>0</v>
      </c>
      <c r="H49" s="11">
        <f>+H50</f>
        <v>2640</v>
      </c>
      <c r="I49" s="11">
        <f>+I50</f>
        <v>2640</v>
      </c>
      <c r="J49" s="11">
        <f>+J50</f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2600</v>
      </c>
      <c r="E50" s="11">
        <v>2600</v>
      </c>
      <c r="F50" s="11">
        <f>G50+H50</f>
        <v>2640</v>
      </c>
      <c r="G50" s="11">
        <v>0</v>
      </c>
      <c r="H50" s="11">
        <v>2640</v>
      </c>
      <c r="I50" s="11">
        <v>2640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140000</v>
      </c>
      <c r="E51" s="11">
        <f>+E52+E55</f>
        <v>192000</v>
      </c>
      <c r="F51" s="11">
        <f>G51+H51</f>
        <v>349128</v>
      </c>
      <c r="G51" s="11">
        <f>+G52+G55</f>
        <v>196938</v>
      </c>
      <c r="H51" s="11">
        <f>+H52+H55</f>
        <v>152190</v>
      </c>
      <c r="I51" s="11">
        <f>+I52+I55</f>
        <v>127365</v>
      </c>
      <c r="J51" s="11">
        <f>+J52+J55</f>
        <v>0</v>
      </c>
      <c r="K51" s="11">
        <f>F51-I51-J51</f>
        <v>221763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140000</v>
      </c>
      <c r="E52" s="11">
        <f>E53</f>
        <v>140000</v>
      </c>
      <c r="F52" s="11">
        <f>G52+H52</f>
        <v>275494</v>
      </c>
      <c r="G52" s="11">
        <f>G53</f>
        <v>196938</v>
      </c>
      <c r="H52" s="11">
        <f>H53</f>
        <v>78556</v>
      </c>
      <c r="I52" s="11">
        <f>I53</f>
        <v>60646</v>
      </c>
      <c r="J52" s="11">
        <f>J53</f>
        <v>0</v>
      </c>
      <c r="K52" s="11">
        <f>F52-I52-J52</f>
        <v>214848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140000</v>
      </c>
      <c r="E53" s="11">
        <f>E54</f>
        <v>140000</v>
      </c>
      <c r="F53" s="11">
        <f>G53+H53</f>
        <v>275494</v>
      </c>
      <c r="G53" s="11">
        <f>G54</f>
        <v>196938</v>
      </c>
      <c r="H53" s="11">
        <f>H54</f>
        <v>78556</v>
      </c>
      <c r="I53" s="11">
        <f>I54</f>
        <v>60646</v>
      </c>
      <c r="J53" s="11">
        <f>J54</f>
        <v>0</v>
      </c>
      <c r="K53" s="11">
        <f>F53-I53-J53</f>
        <v>214848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140000</v>
      </c>
      <c r="E54" s="11">
        <v>140000</v>
      </c>
      <c r="F54" s="11">
        <f>G54+H54</f>
        <v>275494</v>
      </c>
      <c r="G54" s="11">
        <v>196938</v>
      </c>
      <c r="H54" s="11">
        <v>78556</v>
      </c>
      <c r="I54" s="11">
        <v>60646</v>
      </c>
      <c r="J54" s="11">
        <v>0</v>
      </c>
      <c r="K54" s="11">
        <f>F54-I54-J54</f>
        <v>214848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0</v>
      </c>
      <c r="E55" s="11">
        <f>+E56</f>
        <v>52000</v>
      </c>
      <c r="F55" s="11">
        <f>G55+H55</f>
        <v>73634</v>
      </c>
      <c r="G55" s="11">
        <f>+G56</f>
        <v>0</v>
      </c>
      <c r="H55" s="11">
        <f>+H56</f>
        <v>73634</v>
      </c>
      <c r="I55" s="11">
        <f>+I56</f>
        <v>66719</v>
      </c>
      <c r="J55" s="11">
        <f>+J56</f>
        <v>0</v>
      </c>
      <c r="K55" s="11">
        <f>F55-I55-J55</f>
        <v>6915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52000</v>
      </c>
      <c r="F56" s="11">
        <f>G56+H56</f>
        <v>73634</v>
      </c>
      <c r="G56" s="11">
        <v>0</v>
      </c>
      <c r="H56" s="11">
        <v>73634</v>
      </c>
      <c r="I56" s="11">
        <v>66719</v>
      </c>
      <c r="J56" s="11">
        <v>0</v>
      </c>
      <c r="K56" s="11">
        <f>F56-I56-J56</f>
        <v>6915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-178000</v>
      </c>
      <c r="E57" s="11">
        <v>-50000</v>
      </c>
      <c r="F57" s="11">
        <f>G57+H57</f>
        <v>-20000</v>
      </c>
      <c r="G57" s="11">
        <v>0</v>
      </c>
      <c r="H57" s="11">
        <v>-20000</v>
      </c>
      <c r="I57" s="11">
        <v>-20000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178000</v>
      </c>
      <c r="E58" s="11">
        <v>50000</v>
      </c>
      <c r="F58" s="11">
        <f>G58+H58</f>
        <v>20000</v>
      </c>
      <c r="G58" s="11">
        <v>0</v>
      </c>
      <c r="H58" s="11">
        <v>20000</v>
      </c>
      <c r="I58" s="11">
        <v>20000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179040</v>
      </c>
      <c r="F59" s="11">
        <f>G59+H59</f>
        <v>179932</v>
      </c>
      <c r="G59" s="11">
        <f>G60</f>
        <v>0</v>
      </c>
      <c r="H59" s="11">
        <f>H60</f>
        <v>179932</v>
      </c>
      <c r="I59" s="11">
        <f>I60</f>
        <v>179932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0</v>
      </c>
      <c r="E60" s="11">
        <f>E61</f>
        <v>179040</v>
      </c>
      <c r="F60" s="11">
        <f>G60+H60</f>
        <v>179932</v>
      </c>
      <c r="G60" s="11">
        <f>G61</f>
        <v>0</v>
      </c>
      <c r="H60" s="11">
        <f>H61</f>
        <v>179932</v>
      </c>
      <c r="I60" s="11">
        <f>I61</f>
        <v>179932</v>
      </c>
      <c r="J60" s="11">
        <f>J61</f>
        <v>0</v>
      </c>
      <c r="K60" s="11">
        <f>F60-I60-J60</f>
        <v>0</v>
      </c>
    </row>
    <row r="61" spans="1:11" s="6" customFormat="1" ht="96" x14ac:dyDescent="0.25">
      <c r="A61" s="10" t="s">
        <v>169</v>
      </c>
      <c r="B61" s="10" t="s">
        <v>170</v>
      </c>
      <c r="C61" s="10" t="s">
        <v>171</v>
      </c>
      <c r="D61" s="11">
        <f>+D62+D63</f>
        <v>0</v>
      </c>
      <c r="E61" s="11">
        <f>+E62+E63</f>
        <v>179040</v>
      </c>
      <c r="F61" s="11">
        <f>G61+H61</f>
        <v>179932</v>
      </c>
      <c r="G61" s="11">
        <f>+G62+G63</f>
        <v>0</v>
      </c>
      <c r="H61" s="11">
        <f>+H62+H63</f>
        <v>179932</v>
      </c>
      <c r="I61" s="11">
        <f>+I62+I63</f>
        <v>179932</v>
      </c>
      <c r="J61" s="11">
        <f>+J62+J63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0</v>
      </c>
      <c r="E62" s="11">
        <v>64000</v>
      </c>
      <c r="F62" s="11">
        <f>G62+H62</f>
        <v>64000</v>
      </c>
      <c r="G62" s="11">
        <v>0</v>
      </c>
      <c r="H62" s="11">
        <v>64000</v>
      </c>
      <c r="I62" s="11">
        <v>64000</v>
      </c>
      <c r="J62" s="11"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115040</v>
      </c>
      <c r="F63" s="11">
        <f>G63+H63</f>
        <v>115932</v>
      </c>
      <c r="G63" s="11">
        <v>0</v>
      </c>
      <c r="H63" s="11">
        <v>115932</v>
      </c>
      <c r="I63" s="11">
        <v>115932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178</v>
      </c>
      <c r="B65" s="13"/>
      <c r="C65" s="13"/>
      <c r="D65" s="13"/>
      <c r="E65" s="13"/>
      <c r="F65" s="13"/>
      <c r="G65" s="13"/>
      <c r="H65" s="13"/>
      <c r="I65" s="13" t="s">
        <v>180</v>
      </c>
      <c r="J65" s="13"/>
      <c r="K65" s="13"/>
      <c r="L65" s="13"/>
    </row>
    <row r="66" spans="1:12" x14ac:dyDescent="0.25">
      <c r="A66" s="3" t="s">
        <v>179</v>
      </c>
      <c r="B66" s="3"/>
      <c r="C66" s="3"/>
      <c r="D66" s="3"/>
      <c r="E66" s="3"/>
      <c r="F66" s="3"/>
      <c r="G66" s="3"/>
      <c r="H66" s="3"/>
      <c r="I66" s="3" t="s">
        <v>181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182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183</v>
      </c>
      <c r="C11" s="10" t="s">
        <v>21</v>
      </c>
      <c r="D11" s="11">
        <f>D12+D58</f>
        <v>3310600</v>
      </c>
      <c r="E11" s="11">
        <f>E12+E58</f>
        <v>4485640</v>
      </c>
      <c r="F11" s="11">
        <f>G11+H11</f>
        <v>4545469</v>
      </c>
      <c r="G11" s="11">
        <f>G12+G58</f>
        <v>295308</v>
      </c>
      <c r="H11" s="11">
        <f>H12+H58</f>
        <v>4250161</v>
      </c>
      <c r="I11" s="11">
        <f>I12+I58</f>
        <v>4227950</v>
      </c>
      <c r="J11" s="11">
        <f>J12+J58</f>
        <v>0</v>
      </c>
      <c r="K11" s="11">
        <f>F11-I11-J11</f>
        <v>317519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3310600</v>
      </c>
      <c r="E12" s="11">
        <f>E13+E45</f>
        <v>4306600</v>
      </c>
      <c r="F12" s="11">
        <f>G12+H12</f>
        <v>4365537</v>
      </c>
      <c r="G12" s="11">
        <f>G13+G45</f>
        <v>295308</v>
      </c>
      <c r="H12" s="11">
        <f>H13+H45</f>
        <v>4070229</v>
      </c>
      <c r="I12" s="11">
        <f>I13+I45</f>
        <v>4048018</v>
      </c>
      <c r="J12" s="11">
        <f>J13+J45</f>
        <v>0</v>
      </c>
      <c r="K12" s="11">
        <f>F12-I12-J12</f>
        <v>317519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3346000</v>
      </c>
      <c r="E13" s="11">
        <f>E14+E22+E32+E42</f>
        <v>4162000</v>
      </c>
      <c r="F13" s="11">
        <f>G13+H13</f>
        <v>4033769</v>
      </c>
      <c r="G13" s="11">
        <f>G14+G22+G32+G42</f>
        <v>98370</v>
      </c>
      <c r="H13" s="11">
        <f>H14+H22+H32+H42</f>
        <v>3935399</v>
      </c>
      <c r="I13" s="11">
        <f>I14+I22+I32+I42</f>
        <v>3938013</v>
      </c>
      <c r="J13" s="11">
        <f>J14+J22+J32+J42</f>
        <v>0</v>
      </c>
      <c r="K13" s="11">
        <f>F13-I13-J13</f>
        <v>95756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469000</v>
      </c>
      <c r="E14" s="11">
        <f>+E15</f>
        <v>847000</v>
      </c>
      <c r="F14" s="11">
        <f>G14+H14</f>
        <v>858856</v>
      </c>
      <c r="G14" s="11">
        <f>+G15</f>
        <v>0</v>
      </c>
      <c r="H14" s="11">
        <f>+H15</f>
        <v>858856</v>
      </c>
      <c r="I14" s="11">
        <f>+I15</f>
        <v>858856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184</v>
      </c>
      <c r="B15" s="10" t="s">
        <v>35</v>
      </c>
      <c r="C15" s="10" t="s">
        <v>36</v>
      </c>
      <c r="D15" s="11">
        <f>D16+D18</f>
        <v>469000</v>
      </c>
      <c r="E15" s="11">
        <f>E16+E18</f>
        <v>847000</v>
      </c>
      <c r="F15" s="11">
        <f>G15+H15</f>
        <v>858856</v>
      </c>
      <c r="G15" s="11">
        <f>G16+G18</f>
        <v>0</v>
      </c>
      <c r="H15" s="11">
        <f>H16+H18</f>
        <v>858856</v>
      </c>
      <c r="I15" s="11">
        <f>I16+I18</f>
        <v>858856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6649</v>
      </c>
      <c r="G16" s="11">
        <f>+G17</f>
        <v>0</v>
      </c>
      <c r="H16" s="11">
        <f>+H17</f>
        <v>6649</v>
      </c>
      <c r="I16" s="11">
        <f>+I17</f>
        <v>6649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185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6649</v>
      </c>
      <c r="G17" s="11">
        <v>0</v>
      </c>
      <c r="H17" s="11">
        <v>6649</v>
      </c>
      <c r="I17" s="11">
        <v>6649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469000</v>
      </c>
      <c r="E18" s="11">
        <f>E19+E20+E21</f>
        <v>847000</v>
      </c>
      <c r="F18" s="11">
        <f>G18+H18</f>
        <v>852207</v>
      </c>
      <c r="G18" s="11">
        <f>G19+G20+G21</f>
        <v>0</v>
      </c>
      <c r="H18" s="11">
        <f>H19+H20+H21</f>
        <v>852207</v>
      </c>
      <c r="I18" s="11">
        <f>I19+I20+I21</f>
        <v>852207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348000</v>
      </c>
      <c r="E19" s="11">
        <v>426000</v>
      </c>
      <c r="F19" s="11">
        <f>G19+H19</f>
        <v>404628</v>
      </c>
      <c r="G19" s="11">
        <v>0</v>
      </c>
      <c r="H19" s="11">
        <v>404628</v>
      </c>
      <c r="I19" s="11">
        <v>404628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121000</v>
      </c>
      <c r="E20" s="11">
        <v>121000</v>
      </c>
      <c r="F20" s="11">
        <f>G20+H20</f>
        <v>128271</v>
      </c>
      <c r="G20" s="11">
        <v>0</v>
      </c>
      <c r="H20" s="11">
        <v>128271</v>
      </c>
      <c r="I20" s="11">
        <v>128271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300000</v>
      </c>
      <c r="F21" s="11">
        <f>G21+H21</f>
        <v>319308</v>
      </c>
      <c r="G21" s="11">
        <v>0</v>
      </c>
      <c r="H21" s="11">
        <v>319308</v>
      </c>
      <c r="I21" s="11">
        <v>319308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186</v>
      </c>
      <c r="B22" s="10" t="s">
        <v>56</v>
      </c>
      <c r="C22" s="10" t="s">
        <v>57</v>
      </c>
      <c r="D22" s="11">
        <f>D23</f>
        <v>709000</v>
      </c>
      <c r="E22" s="11">
        <f>E23</f>
        <v>799000</v>
      </c>
      <c r="F22" s="11">
        <f>G22+H22</f>
        <v>675153</v>
      </c>
      <c r="G22" s="11">
        <f>G23</f>
        <v>90494</v>
      </c>
      <c r="H22" s="11">
        <f>H23</f>
        <v>584659</v>
      </c>
      <c r="I22" s="11">
        <f>I23</f>
        <v>612710</v>
      </c>
      <c r="J22" s="11">
        <f>J23</f>
        <v>0</v>
      </c>
      <c r="K22" s="11">
        <f>F22-I22-J22</f>
        <v>62443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709000</v>
      </c>
      <c r="E23" s="11">
        <f>E24+E27+E31</f>
        <v>799000</v>
      </c>
      <c r="F23" s="11">
        <f>G23+H23</f>
        <v>675153</v>
      </c>
      <c r="G23" s="11">
        <f>G24+G27+G31</f>
        <v>90494</v>
      </c>
      <c r="H23" s="11">
        <f>H24+H27+H31</f>
        <v>584659</v>
      </c>
      <c r="I23" s="11">
        <f>I24+I27+I31</f>
        <v>612710</v>
      </c>
      <c r="J23" s="11">
        <f>J24+J27+J31</f>
        <v>0</v>
      </c>
      <c r="K23" s="11">
        <f>F23-I23-J23</f>
        <v>62443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279000</v>
      </c>
      <c r="E24" s="11">
        <f>E25+E26</f>
        <v>279000</v>
      </c>
      <c r="F24" s="11">
        <f>G24+H24</f>
        <v>258259</v>
      </c>
      <c r="G24" s="11">
        <f>G25+G26</f>
        <v>5715</v>
      </c>
      <c r="H24" s="11">
        <f>H25+H26</f>
        <v>252544</v>
      </c>
      <c r="I24" s="11">
        <f>I25+I26</f>
        <v>253924</v>
      </c>
      <c r="J24" s="11">
        <f>J25+J26</f>
        <v>0</v>
      </c>
      <c r="K24" s="11">
        <f>F24-I24-J24</f>
        <v>4335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34000</v>
      </c>
      <c r="E25" s="11">
        <v>34000</v>
      </c>
      <c r="F25" s="11">
        <f>G25+H25</f>
        <v>41972</v>
      </c>
      <c r="G25" s="11">
        <v>5371</v>
      </c>
      <c r="H25" s="11">
        <v>36601</v>
      </c>
      <c r="I25" s="11">
        <v>37637</v>
      </c>
      <c r="J25" s="11">
        <v>0</v>
      </c>
      <c r="K25" s="11">
        <f>F25-I25-J25</f>
        <v>4335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245000</v>
      </c>
      <c r="E26" s="11">
        <v>245000</v>
      </c>
      <c r="F26" s="11">
        <f>G26+H26</f>
        <v>216287</v>
      </c>
      <c r="G26" s="11">
        <v>344</v>
      </c>
      <c r="H26" s="11">
        <v>215943</v>
      </c>
      <c r="I26" s="11">
        <v>216287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425000</v>
      </c>
      <c r="E27" s="11">
        <f>E28+E29+E30</f>
        <v>515000</v>
      </c>
      <c r="F27" s="11">
        <f>G27+H27</f>
        <v>415475</v>
      </c>
      <c r="G27" s="11">
        <f>G28+G29+G30</f>
        <v>84779</v>
      </c>
      <c r="H27" s="11">
        <f>H28+H29+H30</f>
        <v>330696</v>
      </c>
      <c r="I27" s="11">
        <f>I28+I29+I30</f>
        <v>357367</v>
      </c>
      <c r="J27" s="11">
        <f>J28+J29+J30</f>
        <v>0</v>
      </c>
      <c r="K27" s="11">
        <f>F27-I27-J27</f>
        <v>58108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75000</v>
      </c>
      <c r="E28" s="11">
        <v>75000</v>
      </c>
      <c r="F28" s="11">
        <f>G28+H28</f>
        <v>77722</v>
      </c>
      <c r="G28" s="11">
        <v>18648</v>
      </c>
      <c r="H28" s="11">
        <v>59074</v>
      </c>
      <c r="I28" s="11">
        <v>61193</v>
      </c>
      <c r="J28" s="11">
        <v>0</v>
      </c>
      <c r="K28" s="11">
        <f>F28-I28-J28</f>
        <v>16529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0</v>
      </c>
      <c r="E29" s="11">
        <v>0</v>
      </c>
      <c r="F29" s="11">
        <f>G29+H29</f>
        <v>11334</v>
      </c>
      <c r="G29" s="11">
        <v>0</v>
      </c>
      <c r="H29" s="11">
        <v>11334</v>
      </c>
      <c r="I29" s="11">
        <v>11334</v>
      </c>
      <c r="J29" s="11">
        <v>0</v>
      </c>
      <c r="K29" s="11">
        <f>F29-I29-J29</f>
        <v>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350000</v>
      </c>
      <c r="E30" s="11">
        <v>440000</v>
      </c>
      <c r="F30" s="11">
        <f>G30+H30</f>
        <v>326419</v>
      </c>
      <c r="G30" s="11">
        <v>66131</v>
      </c>
      <c r="H30" s="11">
        <v>260288</v>
      </c>
      <c r="I30" s="11">
        <v>284840</v>
      </c>
      <c r="J30" s="11">
        <v>0</v>
      </c>
      <c r="K30" s="11">
        <f>F30-I30-J30</f>
        <v>41579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5000</v>
      </c>
      <c r="E31" s="11">
        <v>5000</v>
      </c>
      <c r="F31" s="11">
        <f>G31+H31</f>
        <v>1419</v>
      </c>
      <c r="G31" s="11">
        <v>0</v>
      </c>
      <c r="H31" s="11">
        <v>1419</v>
      </c>
      <c r="I31" s="11">
        <v>1419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187</v>
      </c>
      <c r="B32" s="10" t="s">
        <v>86</v>
      </c>
      <c r="C32" s="10" t="s">
        <v>87</v>
      </c>
      <c r="D32" s="11">
        <f>D33+D37</f>
        <v>2128000</v>
      </c>
      <c r="E32" s="11">
        <f>E33+E37</f>
        <v>2476000</v>
      </c>
      <c r="F32" s="11">
        <f>G32+H32</f>
        <v>2488502</v>
      </c>
      <c r="G32" s="11">
        <f>G33+G37</f>
        <v>7020</v>
      </c>
      <c r="H32" s="11">
        <f>H33+H37</f>
        <v>2481482</v>
      </c>
      <c r="I32" s="11">
        <f>I33+I37</f>
        <v>2455932</v>
      </c>
      <c r="J32" s="11">
        <f>J33+J37</f>
        <v>0</v>
      </c>
      <c r="K32" s="11">
        <f>F32-I32-J32</f>
        <v>32570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2057000</v>
      </c>
      <c r="E33" s="11">
        <f>+E34+E35+E36</f>
        <v>2375000</v>
      </c>
      <c r="F33" s="11">
        <f>G33+H33</f>
        <v>2375000</v>
      </c>
      <c r="G33" s="11">
        <f>+G34+G35+G36</f>
        <v>0</v>
      </c>
      <c r="H33" s="11">
        <f>+H34+H35+H36</f>
        <v>2375000</v>
      </c>
      <c r="I33" s="11">
        <f>+I34+I35+I36</f>
        <v>2375000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188</v>
      </c>
      <c r="B34" s="10" t="s">
        <v>92</v>
      </c>
      <c r="C34" s="10" t="s">
        <v>93</v>
      </c>
      <c r="D34" s="11">
        <v>1016000</v>
      </c>
      <c r="E34" s="11">
        <v>1034000</v>
      </c>
      <c r="F34" s="11">
        <f>G34+H34</f>
        <v>1034000</v>
      </c>
      <c r="G34" s="11">
        <v>0</v>
      </c>
      <c r="H34" s="11">
        <v>1034000</v>
      </c>
      <c r="I34" s="11">
        <v>1034000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189</v>
      </c>
      <c r="B35" s="10" t="s">
        <v>95</v>
      </c>
      <c r="C35" s="10" t="s">
        <v>96</v>
      </c>
      <c r="D35" s="11">
        <v>10000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1031000</v>
      </c>
      <c r="E36" s="11">
        <v>1331000</v>
      </c>
      <c r="F36" s="11">
        <f>G36+H36</f>
        <v>1331000</v>
      </c>
      <c r="G36" s="11">
        <v>0</v>
      </c>
      <c r="H36" s="11">
        <v>1331000</v>
      </c>
      <c r="I36" s="11">
        <v>1331000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190</v>
      </c>
      <c r="B37" s="10" t="s">
        <v>101</v>
      </c>
      <c r="C37" s="10" t="s">
        <v>102</v>
      </c>
      <c r="D37" s="11">
        <f>D38+D41</f>
        <v>71000</v>
      </c>
      <c r="E37" s="11">
        <f>E38+E41</f>
        <v>101000</v>
      </c>
      <c r="F37" s="11">
        <f>G37+H37</f>
        <v>113502</v>
      </c>
      <c r="G37" s="11">
        <f>G38+G41</f>
        <v>7020</v>
      </c>
      <c r="H37" s="11">
        <f>H38+H41</f>
        <v>106482</v>
      </c>
      <c r="I37" s="11">
        <f>I38+I41</f>
        <v>80932</v>
      </c>
      <c r="J37" s="11">
        <f>J38+J41</f>
        <v>0</v>
      </c>
      <c r="K37" s="11">
        <f>F37-I37-J37</f>
        <v>32570</v>
      </c>
    </row>
    <row r="38" spans="1:11" s="6" customFormat="1" ht="22.5" x14ac:dyDescent="0.25">
      <c r="A38" s="10" t="s">
        <v>191</v>
      </c>
      <c r="B38" s="10" t="s">
        <v>104</v>
      </c>
      <c r="C38" s="10" t="s">
        <v>105</v>
      </c>
      <c r="D38" s="11">
        <f>D39+D40</f>
        <v>71000</v>
      </c>
      <c r="E38" s="11">
        <f>E39+E40</f>
        <v>101000</v>
      </c>
      <c r="F38" s="11">
        <f>G38+H38</f>
        <v>113487</v>
      </c>
      <c r="G38" s="11">
        <f>G39+G40</f>
        <v>7020</v>
      </c>
      <c r="H38" s="11">
        <f>H39+H40</f>
        <v>106467</v>
      </c>
      <c r="I38" s="11">
        <f>I39+I40</f>
        <v>80917</v>
      </c>
      <c r="J38" s="11">
        <f>J39+J40</f>
        <v>0</v>
      </c>
      <c r="K38" s="11">
        <f>F38-I38-J38</f>
        <v>32570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46000</v>
      </c>
      <c r="E39" s="11">
        <v>46000</v>
      </c>
      <c r="F39" s="11">
        <f>G39+H39</f>
        <v>80611</v>
      </c>
      <c r="G39" s="11">
        <v>6936</v>
      </c>
      <c r="H39" s="11">
        <v>73675</v>
      </c>
      <c r="I39" s="11">
        <v>48041</v>
      </c>
      <c r="J39" s="11">
        <v>0</v>
      </c>
      <c r="K39" s="11">
        <f>F39-I39-J39</f>
        <v>32570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25000</v>
      </c>
      <c r="E40" s="11">
        <v>55000</v>
      </c>
      <c r="F40" s="11">
        <f>G40+H40</f>
        <v>32876</v>
      </c>
      <c r="G40" s="11">
        <v>84</v>
      </c>
      <c r="H40" s="11">
        <v>32792</v>
      </c>
      <c r="I40" s="11">
        <v>32876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15</v>
      </c>
      <c r="G41" s="11">
        <v>0</v>
      </c>
      <c r="H41" s="11">
        <v>15</v>
      </c>
      <c r="I41" s="11">
        <v>15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40000</v>
      </c>
      <c r="E42" s="11">
        <f>E43</f>
        <v>40000</v>
      </c>
      <c r="F42" s="11">
        <f>G42+H42</f>
        <v>11258</v>
      </c>
      <c r="G42" s="11">
        <f>G43</f>
        <v>856</v>
      </c>
      <c r="H42" s="11">
        <f>H43</f>
        <v>10402</v>
      </c>
      <c r="I42" s="11">
        <f>I43</f>
        <v>10515</v>
      </c>
      <c r="J42" s="11">
        <f>J43</f>
        <v>0</v>
      </c>
      <c r="K42" s="11">
        <f>F42-I42-J42</f>
        <v>743</v>
      </c>
    </row>
    <row r="43" spans="1:11" s="6" customFormat="1" x14ac:dyDescent="0.25">
      <c r="A43" s="10" t="s">
        <v>192</v>
      </c>
      <c r="B43" s="10" t="s">
        <v>119</v>
      </c>
      <c r="C43" s="10" t="s">
        <v>120</v>
      </c>
      <c r="D43" s="11">
        <f>D44</f>
        <v>40000</v>
      </c>
      <c r="E43" s="11">
        <f>E44</f>
        <v>40000</v>
      </c>
      <c r="F43" s="11">
        <f>G43+H43</f>
        <v>11258</v>
      </c>
      <c r="G43" s="11">
        <f>G44</f>
        <v>856</v>
      </c>
      <c r="H43" s="11">
        <f>H44</f>
        <v>10402</v>
      </c>
      <c r="I43" s="11">
        <f>I44</f>
        <v>10515</v>
      </c>
      <c r="J43" s="11">
        <f>J44</f>
        <v>0</v>
      </c>
      <c r="K43" s="11">
        <f>F43-I43-J43</f>
        <v>743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40000</v>
      </c>
      <c r="E44" s="11">
        <v>40000</v>
      </c>
      <c r="F44" s="11">
        <f>G44+H44</f>
        <v>11258</v>
      </c>
      <c r="G44" s="11">
        <v>856</v>
      </c>
      <c r="H44" s="11">
        <v>10402</v>
      </c>
      <c r="I44" s="11">
        <v>10515</v>
      </c>
      <c r="J44" s="11">
        <v>0</v>
      </c>
      <c r="K44" s="11">
        <f>F44-I44-J44</f>
        <v>743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-35400</v>
      </c>
      <c r="E45" s="11">
        <f>E46+E50</f>
        <v>144600</v>
      </c>
      <c r="F45" s="11">
        <f>G45+H45</f>
        <v>331768</v>
      </c>
      <c r="G45" s="11">
        <f>G46+G50</f>
        <v>196938</v>
      </c>
      <c r="H45" s="11">
        <f>H46+H50</f>
        <v>134830</v>
      </c>
      <c r="I45" s="11">
        <f>I46+I50</f>
        <v>110005</v>
      </c>
      <c r="J45" s="11">
        <f>J46+J50</f>
        <v>0</v>
      </c>
      <c r="K45" s="11">
        <f>F45-I45-J45</f>
        <v>221763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2600</v>
      </c>
      <c r="E46" s="11">
        <f>E47</f>
        <v>2600</v>
      </c>
      <c r="F46" s="11">
        <f>G46+H46</f>
        <v>2640</v>
      </c>
      <c r="G46" s="11">
        <f>G47</f>
        <v>0</v>
      </c>
      <c r="H46" s="11">
        <f>H47</f>
        <v>2640</v>
      </c>
      <c r="I46" s="11">
        <f>I47</f>
        <v>2640</v>
      </c>
      <c r="J46" s="11">
        <f>J47</f>
        <v>0</v>
      </c>
      <c r="K46" s="11">
        <f>F46-I46-J46</f>
        <v>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2600</v>
      </c>
      <c r="E47" s="11">
        <f>+E48</f>
        <v>2600</v>
      </c>
      <c r="F47" s="11">
        <f>G47+H47</f>
        <v>2640</v>
      </c>
      <c r="G47" s="11">
        <f>+G48</f>
        <v>0</v>
      </c>
      <c r="H47" s="11">
        <f>+H48</f>
        <v>2640</v>
      </c>
      <c r="I47" s="11">
        <f>+I48</f>
        <v>2640</v>
      </c>
      <c r="J47" s="11">
        <f>+J48</f>
        <v>0</v>
      </c>
      <c r="K47" s="11">
        <f>F47-I47-J47</f>
        <v>0</v>
      </c>
    </row>
    <row r="48" spans="1:11" s="6" customFormat="1" x14ac:dyDescent="0.25">
      <c r="A48" s="10" t="s">
        <v>193</v>
      </c>
      <c r="B48" s="10" t="s">
        <v>134</v>
      </c>
      <c r="C48" s="10" t="s">
        <v>135</v>
      </c>
      <c r="D48" s="11">
        <f>+D49</f>
        <v>2600</v>
      </c>
      <c r="E48" s="11">
        <f>+E49</f>
        <v>2600</v>
      </c>
      <c r="F48" s="11">
        <f>G48+H48</f>
        <v>2640</v>
      </c>
      <c r="G48" s="11">
        <f>+G49</f>
        <v>0</v>
      </c>
      <c r="H48" s="11">
        <f>+H49</f>
        <v>2640</v>
      </c>
      <c r="I48" s="11">
        <f>+I49</f>
        <v>2640</v>
      </c>
      <c r="J48" s="11">
        <f>+J49</f>
        <v>0</v>
      </c>
      <c r="K48" s="11">
        <f>F48-I48-J48</f>
        <v>0</v>
      </c>
    </row>
    <row r="49" spans="1:12" s="6" customFormat="1" ht="22.5" x14ac:dyDescent="0.25">
      <c r="A49" s="10" t="s">
        <v>133</v>
      </c>
      <c r="B49" s="10" t="s">
        <v>137</v>
      </c>
      <c r="C49" s="10" t="s">
        <v>138</v>
      </c>
      <c r="D49" s="11">
        <v>2600</v>
      </c>
      <c r="E49" s="11">
        <v>2600</v>
      </c>
      <c r="F49" s="11">
        <f>G49+H49</f>
        <v>2640</v>
      </c>
      <c r="G49" s="11">
        <v>0</v>
      </c>
      <c r="H49" s="11">
        <v>2640</v>
      </c>
      <c r="I49" s="11">
        <v>2640</v>
      </c>
      <c r="J49" s="11">
        <v>0</v>
      </c>
      <c r="K49" s="11">
        <f>F49-I49-J49</f>
        <v>0</v>
      </c>
    </row>
    <row r="50" spans="1:12" s="6" customFormat="1" ht="22.5" x14ac:dyDescent="0.25">
      <c r="A50" s="10" t="s">
        <v>194</v>
      </c>
      <c r="B50" s="10" t="s">
        <v>140</v>
      </c>
      <c r="C50" s="10" t="s">
        <v>141</v>
      </c>
      <c r="D50" s="11">
        <f>+D51+D54+D56</f>
        <v>-38000</v>
      </c>
      <c r="E50" s="11">
        <f>+E51+E54+E56</f>
        <v>142000</v>
      </c>
      <c r="F50" s="11">
        <f>G50+H50</f>
        <v>329128</v>
      </c>
      <c r="G50" s="11">
        <f>+G51+G54+G56</f>
        <v>196938</v>
      </c>
      <c r="H50" s="11">
        <f>+H51+H54+H56</f>
        <v>132190</v>
      </c>
      <c r="I50" s="11">
        <f>+I51+I54+I56</f>
        <v>107365</v>
      </c>
      <c r="J50" s="11">
        <f>+J51+J54+J56</f>
        <v>0</v>
      </c>
      <c r="K50" s="11">
        <f>F50-I50-J50</f>
        <v>221763</v>
      </c>
    </row>
    <row r="51" spans="1:12" s="6" customFormat="1" ht="22.5" x14ac:dyDescent="0.25">
      <c r="A51" s="10" t="s">
        <v>195</v>
      </c>
      <c r="B51" s="10" t="s">
        <v>143</v>
      </c>
      <c r="C51" s="10" t="s">
        <v>144</v>
      </c>
      <c r="D51" s="11">
        <f>D52</f>
        <v>140000</v>
      </c>
      <c r="E51" s="11">
        <f>E52</f>
        <v>140000</v>
      </c>
      <c r="F51" s="11">
        <f>G51+H51</f>
        <v>275494</v>
      </c>
      <c r="G51" s="11">
        <f>G52</f>
        <v>196938</v>
      </c>
      <c r="H51" s="11">
        <f>H52</f>
        <v>78556</v>
      </c>
      <c r="I51" s="11">
        <f>I52</f>
        <v>60646</v>
      </c>
      <c r="J51" s="11">
        <f>J52</f>
        <v>0</v>
      </c>
      <c r="K51" s="11">
        <f>F51-I51-J51</f>
        <v>214848</v>
      </c>
    </row>
    <row r="52" spans="1:12" s="6" customFormat="1" ht="22.5" x14ac:dyDescent="0.25">
      <c r="A52" s="10" t="s">
        <v>196</v>
      </c>
      <c r="B52" s="10" t="s">
        <v>146</v>
      </c>
      <c r="C52" s="10" t="s">
        <v>147</v>
      </c>
      <c r="D52" s="11">
        <f>D53</f>
        <v>140000</v>
      </c>
      <c r="E52" s="11">
        <f>E53</f>
        <v>140000</v>
      </c>
      <c r="F52" s="11">
        <f>G52+H52</f>
        <v>275494</v>
      </c>
      <c r="G52" s="11">
        <f>G53</f>
        <v>196938</v>
      </c>
      <c r="H52" s="11">
        <f>H53</f>
        <v>78556</v>
      </c>
      <c r="I52" s="11">
        <f>I53</f>
        <v>60646</v>
      </c>
      <c r="J52" s="11">
        <f>J53</f>
        <v>0</v>
      </c>
      <c r="K52" s="11">
        <f>F52-I52-J52</f>
        <v>214848</v>
      </c>
    </row>
    <row r="53" spans="1:12" s="6" customFormat="1" ht="22.5" x14ac:dyDescent="0.25">
      <c r="A53" s="10" t="s">
        <v>142</v>
      </c>
      <c r="B53" s="10" t="s">
        <v>149</v>
      </c>
      <c r="C53" s="10" t="s">
        <v>150</v>
      </c>
      <c r="D53" s="11">
        <v>140000</v>
      </c>
      <c r="E53" s="11">
        <v>140000</v>
      </c>
      <c r="F53" s="11">
        <f>G53+H53</f>
        <v>275494</v>
      </c>
      <c r="G53" s="11">
        <v>196938</v>
      </c>
      <c r="H53" s="11">
        <v>78556</v>
      </c>
      <c r="I53" s="11">
        <v>60646</v>
      </c>
      <c r="J53" s="11">
        <v>0</v>
      </c>
      <c r="K53" s="11">
        <f>F53-I53-J53</f>
        <v>214848</v>
      </c>
    </row>
    <row r="54" spans="1:12" s="6" customFormat="1" ht="33" x14ac:dyDescent="0.25">
      <c r="A54" s="10" t="s">
        <v>197</v>
      </c>
      <c r="B54" s="10" t="s">
        <v>152</v>
      </c>
      <c r="C54" s="10" t="s">
        <v>153</v>
      </c>
      <c r="D54" s="11">
        <f>+D55</f>
        <v>0</v>
      </c>
      <c r="E54" s="11">
        <f>+E55</f>
        <v>52000</v>
      </c>
      <c r="F54" s="11">
        <f>G54+H54</f>
        <v>73634</v>
      </c>
      <c r="G54" s="11">
        <f>+G55</f>
        <v>0</v>
      </c>
      <c r="H54" s="11">
        <f>+H55</f>
        <v>73634</v>
      </c>
      <c r="I54" s="11">
        <f>+I55</f>
        <v>66719</v>
      </c>
      <c r="J54" s="11">
        <f>+J55</f>
        <v>0</v>
      </c>
      <c r="K54" s="11">
        <f>F54-I54-J54</f>
        <v>6915</v>
      </c>
    </row>
    <row r="55" spans="1:12" s="6" customFormat="1" x14ac:dyDescent="0.25">
      <c r="A55" s="10" t="s">
        <v>198</v>
      </c>
      <c r="B55" s="10" t="s">
        <v>155</v>
      </c>
      <c r="C55" s="10" t="s">
        <v>156</v>
      </c>
      <c r="D55" s="11">
        <v>0</v>
      </c>
      <c r="E55" s="11">
        <v>52000</v>
      </c>
      <c r="F55" s="11">
        <f>G55+H55</f>
        <v>73634</v>
      </c>
      <c r="G55" s="11">
        <v>0</v>
      </c>
      <c r="H55" s="11">
        <v>73634</v>
      </c>
      <c r="I55" s="11">
        <v>66719</v>
      </c>
      <c r="J55" s="11">
        <v>0</v>
      </c>
      <c r="K55" s="11">
        <f>F55-I55-J55</f>
        <v>6915</v>
      </c>
    </row>
    <row r="56" spans="1:12" s="6" customFormat="1" ht="22.5" x14ac:dyDescent="0.25">
      <c r="A56" s="10" t="s">
        <v>199</v>
      </c>
      <c r="B56" s="10" t="s">
        <v>200</v>
      </c>
      <c r="C56" s="10" t="s">
        <v>201</v>
      </c>
      <c r="D56" s="11">
        <f>+D57</f>
        <v>-178000</v>
      </c>
      <c r="E56" s="11">
        <f>+E57</f>
        <v>-50000</v>
      </c>
      <c r="F56" s="11">
        <f>G56+H56</f>
        <v>-20000</v>
      </c>
      <c r="G56" s="11">
        <f>+G57</f>
        <v>0</v>
      </c>
      <c r="H56" s="11">
        <f>+H57</f>
        <v>-20000</v>
      </c>
      <c r="I56" s="11">
        <f>+I57</f>
        <v>-20000</v>
      </c>
      <c r="J56" s="11">
        <f>+J57</f>
        <v>0</v>
      </c>
      <c r="K56" s="11">
        <f>F56-I56-J56</f>
        <v>0</v>
      </c>
    </row>
    <row r="57" spans="1:12" s="6" customFormat="1" ht="33" x14ac:dyDescent="0.25">
      <c r="A57" s="10" t="s">
        <v>202</v>
      </c>
      <c r="B57" s="10" t="s">
        <v>158</v>
      </c>
      <c r="C57" s="10" t="s">
        <v>159</v>
      </c>
      <c r="D57" s="11">
        <v>-178000</v>
      </c>
      <c r="E57" s="11">
        <v>-50000</v>
      </c>
      <c r="F57" s="11">
        <f>G57+H57</f>
        <v>-20000</v>
      </c>
      <c r="G57" s="11">
        <v>0</v>
      </c>
      <c r="H57" s="11">
        <v>-20000</v>
      </c>
      <c r="I57" s="11">
        <v>-20000</v>
      </c>
      <c r="J57" s="11">
        <v>0</v>
      </c>
      <c r="K57" s="11">
        <f>F57-I57-J57</f>
        <v>0</v>
      </c>
    </row>
    <row r="58" spans="1:12" s="6" customFormat="1" x14ac:dyDescent="0.25">
      <c r="A58" s="10" t="s">
        <v>203</v>
      </c>
      <c r="B58" s="10" t="s">
        <v>164</v>
      </c>
      <c r="C58" s="10" t="s">
        <v>165</v>
      </c>
      <c r="D58" s="11">
        <f>D59</f>
        <v>0</v>
      </c>
      <c r="E58" s="11">
        <f>E59</f>
        <v>179040</v>
      </c>
      <c r="F58" s="11">
        <f>G58+H58</f>
        <v>179932</v>
      </c>
      <c r="G58" s="11">
        <f>G59</f>
        <v>0</v>
      </c>
      <c r="H58" s="11">
        <f>H59</f>
        <v>179932</v>
      </c>
      <c r="I58" s="11">
        <f>I59</f>
        <v>179932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204</v>
      </c>
      <c r="B59" s="10" t="s">
        <v>167</v>
      </c>
      <c r="C59" s="10" t="s">
        <v>168</v>
      </c>
      <c r="D59" s="11">
        <f>D60</f>
        <v>0</v>
      </c>
      <c r="E59" s="11">
        <f>E60</f>
        <v>179040</v>
      </c>
      <c r="F59" s="11">
        <f>G59+H59</f>
        <v>179932</v>
      </c>
      <c r="G59" s="11">
        <f>G60</f>
        <v>0</v>
      </c>
      <c r="H59" s="11">
        <f>H60</f>
        <v>179932</v>
      </c>
      <c r="I59" s="11">
        <f>I60</f>
        <v>179932</v>
      </c>
      <c r="J59" s="11">
        <f>J60</f>
        <v>0</v>
      </c>
      <c r="K59" s="11">
        <f>F59-I59-J59</f>
        <v>0</v>
      </c>
    </row>
    <row r="60" spans="1:12" s="6" customFormat="1" ht="96" x14ac:dyDescent="0.25">
      <c r="A60" s="10" t="s">
        <v>205</v>
      </c>
      <c r="B60" s="10" t="s">
        <v>170</v>
      </c>
      <c r="C60" s="10" t="s">
        <v>171</v>
      </c>
      <c r="D60" s="11">
        <f>+D61+D62</f>
        <v>0</v>
      </c>
      <c r="E60" s="11">
        <f>+E61+E62</f>
        <v>179040</v>
      </c>
      <c r="F60" s="11">
        <f>G60+H60</f>
        <v>179932</v>
      </c>
      <c r="G60" s="11">
        <f>+G61+G62</f>
        <v>0</v>
      </c>
      <c r="H60" s="11">
        <f>+H61+H62</f>
        <v>179932</v>
      </c>
      <c r="I60" s="11">
        <f>+I61+I62</f>
        <v>179932</v>
      </c>
      <c r="J60" s="11">
        <f>+J61+J62</f>
        <v>0</v>
      </c>
      <c r="K60" s="11">
        <f>F60-I60-J60</f>
        <v>0</v>
      </c>
    </row>
    <row r="61" spans="1:12" s="6" customFormat="1" x14ac:dyDescent="0.25">
      <c r="A61" s="10" t="s">
        <v>206</v>
      </c>
      <c r="B61" s="10" t="s">
        <v>173</v>
      </c>
      <c r="C61" s="10" t="s">
        <v>174</v>
      </c>
      <c r="D61" s="11">
        <v>0</v>
      </c>
      <c r="E61" s="11">
        <v>64000</v>
      </c>
      <c r="F61" s="11">
        <f>G61+H61</f>
        <v>64000</v>
      </c>
      <c r="G61" s="11">
        <v>0</v>
      </c>
      <c r="H61" s="11">
        <v>64000</v>
      </c>
      <c r="I61" s="11">
        <v>64000</v>
      </c>
      <c r="J61" s="11">
        <v>0</v>
      </c>
      <c r="K61" s="11">
        <f>F61-I61-J61</f>
        <v>0</v>
      </c>
    </row>
    <row r="62" spans="1:12" s="6" customFormat="1" ht="43.5" x14ac:dyDescent="0.25">
      <c r="A62" s="10" t="s">
        <v>207</v>
      </c>
      <c r="B62" s="10" t="s">
        <v>176</v>
      </c>
      <c r="C62" s="10" t="s">
        <v>177</v>
      </c>
      <c r="D62" s="11">
        <v>0</v>
      </c>
      <c r="E62" s="11">
        <v>115040</v>
      </c>
      <c r="F62" s="11">
        <f>G62+H62</f>
        <v>115932</v>
      </c>
      <c r="G62" s="11">
        <v>0</v>
      </c>
      <c r="H62" s="11">
        <v>115932</v>
      </c>
      <c r="I62" s="11">
        <v>115932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178</v>
      </c>
      <c r="B64" s="13"/>
      <c r="C64" s="13"/>
      <c r="D64" s="13"/>
      <c r="E64" s="13"/>
      <c r="F64" s="13"/>
      <c r="G64" s="13"/>
      <c r="H64" s="13"/>
      <c r="I64" s="13" t="s">
        <v>180</v>
      </c>
      <c r="J64" s="13"/>
      <c r="K64" s="13"/>
      <c r="L64" s="13"/>
    </row>
    <row r="65" spans="1:12" x14ac:dyDescent="0.25">
      <c r="A65" s="3" t="s">
        <v>179</v>
      </c>
      <c r="B65" s="3"/>
      <c r="C65" s="3"/>
      <c r="D65" s="3"/>
      <c r="E65" s="3"/>
      <c r="F65" s="3"/>
      <c r="G65" s="3"/>
      <c r="H65" s="3"/>
      <c r="I65" s="3" t="s">
        <v>181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209</v>
      </c>
      <c r="C11" s="10" t="s">
        <v>21</v>
      </c>
      <c r="D11" s="11">
        <f>D12</f>
        <v>178000</v>
      </c>
      <c r="E11" s="11">
        <f>E12</f>
        <v>50000</v>
      </c>
      <c r="F11" s="11">
        <f>G11+H11</f>
        <v>20000</v>
      </c>
      <c r="G11" s="11">
        <f>G12</f>
        <v>0</v>
      </c>
      <c r="H11" s="11">
        <f>H12</f>
        <v>20000</v>
      </c>
      <c r="I11" s="11">
        <f>I12</f>
        <v>20000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178000</v>
      </c>
      <c r="E12" s="11">
        <f>+E13</f>
        <v>50000</v>
      </c>
      <c r="F12" s="11">
        <f>G12+H12</f>
        <v>20000</v>
      </c>
      <c r="G12" s="11">
        <f>+G13</f>
        <v>0</v>
      </c>
      <c r="H12" s="11">
        <f>+H13</f>
        <v>20000</v>
      </c>
      <c r="I12" s="11">
        <f>+I13</f>
        <v>20000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210</v>
      </c>
      <c r="B13" s="10" t="s">
        <v>125</v>
      </c>
      <c r="C13" s="10" t="s">
        <v>126</v>
      </c>
      <c r="D13" s="11">
        <f>+D14</f>
        <v>178000</v>
      </c>
      <c r="E13" s="11">
        <f>+E14</f>
        <v>50000</v>
      </c>
      <c r="F13" s="11">
        <f>G13+H13</f>
        <v>20000</v>
      </c>
      <c r="G13" s="11">
        <f>+G14</f>
        <v>0</v>
      </c>
      <c r="H13" s="11">
        <f>+H14</f>
        <v>20000</v>
      </c>
      <c r="I13" s="11">
        <f>+I14</f>
        <v>20000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184</v>
      </c>
      <c r="B14" s="10" t="s">
        <v>140</v>
      </c>
      <c r="C14" s="10" t="s">
        <v>141</v>
      </c>
      <c r="D14" s="11">
        <f>+D15</f>
        <v>178000</v>
      </c>
      <c r="E14" s="11">
        <f>+E15</f>
        <v>50000</v>
      </c>
      <c r="F14" s="11">
        <f>G14+H14</f>
        <v>20000</v>
      </c>
      <c r="G14" s="11">
        <f>+G15</f>
        <v>0</v>
      </c>
      <c r="H14" s="11">
        <f>+H15</f>
        <v>20000</v>
      </c>
      <c r="I14" s="11">
        <f>+I15</f>
        <v>20000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211</v>
      </c>
      <c r="B15" s="10" t="s">
        <v>200</v>
      </c>
      <c r="C15" s="10" t="s">
        <v>201</v>
      </c>
      <c r="D15" s="11">
        <f>+D16</f>
        <v>178000</v>
      </c>
      <c r="E15" s="11">
        <f>+E16</f>
        <v>50000</v>
      </c>
      <c r="F15" s="11">
        <f>G15+H15</f>
        <v>20000</v>
      </c>
      <c r="G15" s="11">
        <f>+G16</f>
        <v>0</v>
      </c>
      <c r="H15" s="11">
        <f>+H16</f>
        <v>20000</v>
      </c>
      <c r="I15" s="11">
        <f>+I16</f>
        <v>20000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212</v>
      </c>
      <c r="B16" s="10" t="s">
        <v>161</v>
      </c>
      <c r="C16" s="10" t="s">
        <v>162</v>
      </c>
      <c r="D16" s="11">
        <v>178000</v>
      </c>
      <c r="E16" s="11">
        <v>50000</v>
      </c>
      <c r="F16" s="11">
        <f>G16+H16</f>
        <v>20000</v>
      </c>
      <c r="G16" s="11">
        <v>0</v>
      </c>
      <c r="H16" s="11">
        <v>20000</v>
      </c>
      <c r="I16" s="11">
        <v>20000</v>
      </c>
      <c r="J16" s="11">
        <v>0</v>
      </c>
      <c r="K16" s="11">
        <f>F16-I16-J16</f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178</v>
      </c>
      <c r="B18" s="13"/>
      <c r="C18" s="13"/>
      <c r="D18" s="13"/>
      <c r="E18" s="13"/>
      <c r="F18" s="13"/>
      <c r="G18" s="13"/>
      <c r="H18" s="13"/>
      <c r="I18" s="13" t="s">
        <v>180</v>
      </c>
      <c r="J18" s="13"/>
      <c r="K18" s="13"/>
      <c r="L18" s="13"/>
    </row>
    <row r="19" spans="1:12" x14ac:dyDescent="0.25">
      <c r="A19" s="3" t="s">
        <v>179</v>
      </c>
      <c r="B19" s="3"/>
      <c r="C19" s="3"/>
      <c r="D19" s="3"/>
      <c r="E19" s="3"/>
      <c r="F19" s="3"/>
      <c r="G19" s="3"/>
      <c r="H19" s="3"/>
      <c r="I19" s="3" t="s">
        <v>181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A18:D18"/>
    <mergeCell ref="A19:D19"/>
    <mergeCell ref="E18:H18"/>
    <mergeCell ref="E19:H19"/>
    <mergeCell ref="I18:L18"/>
    <mergeCell ref="I19:L1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2022-03-01T07:27:21Z</dcterms:created>
  <dcterms:modified xsi:type="dcterms:W3CDTF">2022-03-01T07:27:32Z</dcterms:modified>
</cp:coreProperties>
</file>